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ov.v\Desktop\Сады 2026\Замена напитка вит на апель\"/>
    </mc:Choice>
  </mc:AlternateContent>
  <xr:revisionPtr revIDLastSave="0" documentId="13_ncr:1_{4D2B8489-6DC3-4F13-9C97-60D22A30D6E9}" xr6:coauthVersionLast="36" xr6:coauthVersionMax="47" xr10:uidLastSave="{00000000-0000-0000-0000-000000000000}"/>
  <bookViews>
    <workbookView xWindow="0" yWindow="0" windowWidth="28800" windowHeight="11325" tabRatio="500" firstSheet="1" activeTab="1" xr2:uid="{00000000-000D-0000-FFFF-FFFF00000000}"/>
  </bookViews>
  <sheets>
    <sheet name="Ясли 24 " sheetId="1" state="hidden" r:id="rId1"/>
    <sheet name="Сад 12" sheetId="2" r:id="rId2"/>
  </sheets>
  <definedNames>
    <definedName name="_xlnm.Print_Area" localSheetId="1">'Сад 12'!$A$1:$F$287</definedName>
  </definedNames>
  <calcPr calcId="191029"/>
</workbook>
</file>

<file path=xl/calcChain.xml><?xml version="1.0" encoding="utf-8"?>
<calcChain xmlns="http://schemas.openxmlformats.org/spreadsheetml/2006/main">
  <c r="D286" i="2" l="1"/>
  <c r="E286" i="2"/>
  <c r="F286" i="2"/>
  <c r="C286" i="2"/>
  <c r="B286" i="2"/>
  <c r="D257" i="2"/>
  <c r="E257" i="2"/>
  <c r="F257" i="2"/>
  <c r="C257" i="2"/>
  <c r="B257" i="2"/>
  <c r="D200" i="2"/>
  <c r="E200" i="2"/>
  <c r="F200" i="2"/>
  <c r="C200" i="2"/>
  <c r="B200" i="2"/>
  <c r="D170" i="2"/>
  <c r="E170" i="2"/>
  <c r="F170" i="2"/>
  <c r="C170" i="2"/>
  <c r="B170" i="2"/>
  <c r="D84" i="2" l="1"/>
  <c r="E84" i="2"/>
  <c r="F84" i="2"/>
  <c r="C84" i="2"/>
  <c r="B84" i="2"/>
  <c r="D113" i="2"/>
  <c r="E113" i="2"/>
  <c r="F113" i="2"/>
  <c r="C113" i="2"/>
  <c r="B113" i="2"/>
  <c r="D141" i="2"/>
  <c r="E141" i="2"/>
  <c r="F141" i="2"/>
  <c r="C141" i="2"/>
  <c r="B141" i="2"/>
  <c r="D228" i="2"/>
  <c r="E228" i="2"/>
  <c r="F228" i="2"/>
  <c r="C228" i="2"/>
  <c r="B228" i="2"/>
  <c r="D27" i="2"/>
  <c r="E27" i="2"/>
  <c r="F27" i="2"/>
  <c r="C27" i="2"/>
  <c r="B27" i="2"/>
  <c r="D55" i="2"/>
  <c r="E55" i="2"/>
  <c r="F55" i="2"/>
  <c r="C55" i="2"/>
  <c r="B55" i="2"/>
  <c r="D266" i="2" l="1"/>
  <c r="E266" i="2"/>
  <c r="F266" i="2"/>
  <c r="C266" i="2"/>
  <c r="D209" i="2"/>
  <c r="E209" i="2"/>
  <c r="F209" i="2"/>
  <c r="C209" i="2"/>
  <c r="B125" i="2" l="1"/>
  <c r="D269" i="2" l="1"/>
  <c r="E269" i="2"/>
  <c r="F269" i="2"/>
  <c r="C269" i="2"/>
  <c r="B266" i="2"/>
  <c r="B269" i="2"/>
  <c r="F212" i="2"/>
  <c r="E212" i="2"/>
  <c r="D212" i="2"/>
  <c r="C212" i="2"/>
  <c r="B212" i="2"/>
  <c r="B180" i="2"/>
  <c r="C180" i="2"/>
  <c r="D153" i="2"/>
  <c r="E153" i="2"/>
  <c r="F153" i="2"/>
  <c r="C153" i="2"/>
  <c r="B153" i="2"/>
  <c r="F125" i="2"/>
  <c r="E125" i="2"/>
  <c r="D125" i="2"/>
  <c r="C125" i="2"/>
  <c r="F240" i="2"/>
  <c r="E240" i="2"/>
  <c r="D240" i="2"/>
  <c r="C240" i="2"/>
  <c r="F96" i="2"/>
  <c r="E96" i="2"/>
  <c r="D96" i="2"/>
  <c r="C96" i="2"/>
  <c r="D68" i="2"/>
  <c r="E68" i="2"/>
  <c r="F68" i="2"/>
  <c r="C68" i="2"/>
  <c r="B68" i="2"/>
  <c r="B9" i="2" l="1"/>
  <c r="B209" i="2" l="1"/>
  <c r="B150" i="2"/>
  <c r="B93" i="2"/>
  <c r="B36" i="2" l="1"/>
  <c r="F279" i="2" l="1"/>
  <c r="F287" i="2" s="1"/>
  <c r="E279" i="2"/>
  <c r="E287" i="2" s="1"/>
  <c r="D279" i="2"/>
  <c r="D287" i="2" s="1"/>
  <c r="C279" i="2"/>
  <c r="C287" i="2" s="1"/>
  <c r="F249" i="2"/>
  <c r="E249" i="2"/>
  <c r="D249" i="2"/>
  <c r="C249" i="2"/>
  <c r="F237" i="2"/>
  <c r="E237" i="2"/>
  <c r="D237" i="2"/>
  <c r="C237" i="2"/>
  <c r="B237" i="2"/>
  <c r="F221" i="2"/>
  <c r="F229" i="2" s="1"/>
  <c r="E221" i="2"/>
  <c r="E229" i="2" s="1"/>
  <c r="D221" i="2"/>
  <c r="D229" i="2" s="1"/>
  <c r="C221" i="2"/>
  <c r="C229" i="2" s="1"/>
  <c r="F192" i="2"/>
  <c r="E192" i="2"/>
  <c r="D192" i="2"/>
  <c r="C192" i="2"/>
  <c r="F183" i="2"/>
  <c r="E183" i="2"/>
  <c r="D183" i="2"/>
  <c r="C183" i="2"/>
  <c r="F180" i="2"/>
  <c r="E180" i="2"/>
  <c r="D180" i="2"/>
  <c r="D201" i="2" s="1"/>
  <c r="F162" i="2"/>
  <c r="E162" i="2"/>
  <c r="D162" i="2"/>
  <c r="C162" i="2"/>
  <c r="F150" i="2"/>
  <c r="E150" i="2"/>
  <c r="D150" i="2"/>
  <c r="C150" i="2"/>
  <c r="F134" i="2"/>
  <c r="E134" i="2"/>
  <c r="D134" i="2"/>
  <c r="C134" i="2"/>
  <c r="F122" i="2"/>
  <c r="F142" i="2" s="1"/>
  <c r="E122" i="2"/>
  <c r="E142" i="2" s="1"/>
  <c r="D122" i="2"/>
  <c r="D142" i="2" s="1"/>
  <c r="C122" i="2"/>
  <c r="C142" i="2" s="1"/>
  <c r="B122" i="2"/>
  <c r="F105" i="2"/>
  <c r="E105" i="2"/>
  <c r="D105" i="2"/>
  <c r="C105" i="2"/>
  <c r="F93" i="2"/>
  <c r="E93" i="2"/>
  <c r="D93" i="2"/>
  <c r="C93" i="2"/>
  <c r="F77" i="2"/>
  <c r="E77" i="2"/>
  <c r="D77" i="2"/>
  <c r="C77" i="2"/>
  <c r="F65" i="2"/>
  <c r="E65" i="2"/>
  <c r="E85" i="2" s="1"/>
  <c r="D65" i="2"/>
  <c r="D85" i="2" s="1"/>
  <c r="C65" i="2"/>
  <c r="B65" i="2"/>
  <c r="F47" i="2"/>
  <c r="E47" i="2"/>
  <c r="D47" i="2"/>
  <c r="C47" i="2"/>
  <c r="F39" i="2"/>
  <c r="E39" i="2"/>
  <c r="D39" i="2"/>
  <c r="C39" i="2"/>
  <c r="F36" i="2"/>
  <c r="E36" i="2"/>
  <c r="D36" i="2"/>
  <c r="C36" i="2"/>
  <c r="F21" i="2"/>
  <c r="E21" i="2"/>
  <c r="D21" i="2"/>
  <c r="C21" i="2"/>
  <c r="F12" i="2"/>
  <c r="E12" i="2"/>
  <c r="D12" i="2"/>
  <c r="C12" i="2"/>
  <c r="F9" i="2"/>
  <c r="E9" i="2"/>
  <c r="D9" i="2"/>
  <c r="C9" i="2"/>
  <c r="F355" i="1"/>
  <c r="E355" i="1"/>
  <c r="D355" i="1"/>
  <c r="C355" i="1"/>
  <c r="B355" i="1"/>
  <c r="F349" i="1"/>
  <c r="E349" i="1"/>
  <c r="D349" i="1"/>
  <c r="C349" i="1"/>
  <c r="B349" i="1"/>
  <c r="F345" i="1"/>
  <c r="E345" i="1"/>
  <c r="D345" i="1"/>
  <c r="C345" i="1"/>
  <c r="F332" i="1"/>
  <c r="E332" i="1"/>
  <c r="D332" i="1"/>
  <c r="D359" i="1" s="1"/>
  <c r="C332" i="1"/>
  <c r="F320" i="1"/>
  <c r="E320" i="1"/>
  <c r="D320" i="1"/>
  <c r="C320" i="1"/>
  <c r="B320" i="1"/>
  <c r="F314" i="1"/>
  <c r="E314" i="1"/>
  <c r="D314" i="1"/>
  <c r="C314" i="1"/>
  <c r="E310" i="1"/>
  <c r="D310" i="1"/>
  <c r="C310" i="1"/>
  <c r="F297" i="1"/>
  <c r="E297" i="1"/>
  <c r="D297" i="1"/>
  <c r="C297" i="1"/>
  <c r="B297" i="1"/>
  <c r="F285" i="1"/>
  <c r="E285" i="1"/>
  <c r="D285" i="1"/>
  <c r="C285" i="1"/>
  <c r="C289" i="1" s="1"/>
  <c r="B285" i="1"/>
  <c r="F279" i="1"/>
  <c r="E279" i="1"/>
  <c r="D279" i="1"/>
  <c r="C279" i="1"/>
  <c r="F274" i="1"/>
  <c r="E274" i="1"/>
  <c r="D274" i="1"/>
  <c r="C274" i="1"/>
  <c r="F262" i="1"/>
  <c r="E262" i="1"/>
  <c r="D262" i="1"/>
  <c r="C262" i="1"/>
  <c r="B262" i="1"/>
  <c r="F250" i="1"/>
  <c r="E250" i="1"/>
  <c r="D250" i="1"/>
  <c r="C250" i="1"/>
  <c r="F243" i="1"/>
  <c r="E243" i="1"/>
  <c r="D243" i="1"/>
  <c r="C243" i="1"/>
  <c r="F239" i="1"/>
  <c r="E239" i="1"/>
  <c r="D239" i="1"/>
  <c r="C239" i="1"/>
  <c r="F227" i="1"/>
  <c r="E227" i="1"/>
  <c r="D227" i="1"/>
  <c r="C227" i="1"/>
  <c r="B227" i="1"/>
  <c r="F214" i="1"/>
  <c r="F218" i="1" s="1"/>
  <c r="E214" i="1"/>
  <c r="D214" i="1"/>
  <c r="C214" i="1"/>
  <c r="B214" i="1"/>
  <c r="F207" i="1"/>
  <c r="E207" i="1"/>
  <c r="D207" i="1"/>
  <c r="C207" i="1"/>
  <c r="F201" i="1"/>
  <c r="E201" i="1"/>
  <c r="D201" i="1"/>
  <c r="C201" i="1"/>
  <c r="F189" i="1"/>
  <c r="E189" i="1"/>
  <c r="D189" i="1"/>
  <c r="C189" i="1"/>
  <c r="C218" i="1" s="1"/>
  <c r="B189" i="1"/>
  <c r="F177" i="1"/>
  <c r="E177" i="1"/>
  <c r="D177" i="1"/>
  <c r="C177" i="1"/>
  <c r="F169" i="1"/>
  <c r="E169" i="1"/>
  <c r="D169" i="1"/>
  <c r="C169" i="1"/>
  <c r="F165" i="1"/>
  <c r="E165" i="1"/>
  <c r="D165" i="1"/>
  <c r="C165" i="1"/>
  <c r="F153" i="1"/>
  <c r="E153" i="1"/>
  <c r="E181" i="1" s="1"/>
  <c r="D153" i="1"/>
  <c r="D181" i="1" s="1"/>
  <c r="C153" i="1"/>
  <c r="C181" i="1" s="1"/>
  <c r="B153" i="1"/>
  <c r="F141" i="1"/>
  <c r="E141" i="1"/>
  <c r="D141" i="1"/>
  <c r="C141" i="1"/>
  <c r="B141" i="1"/>
  <c r="F135" i="1"/>
  <c r="E135" i="1"/>
  <c r="D135" i="1"/>
  <c r="C135" i="1"/>
  <c r="B135" i="1"/>
  <c r="F130" i="1"/>
  <c r="E130" i="1"/>
  <c r="D130" i="1"/>
  <c r="C130" i="1"/>
  <c r="F118" i="1"/>
  <c r="F145" i="1" s="1"/>
  <c r="E118" i="1"/>
  <c r="D118" i="1"/>
  <c r="C118" i="1"/>
  <c r="B118" i="1"/>
  <c r="F106" i="1"/>
  <c r="E106" i="1"/>
  <c r="D106" i="1"/>
  <c r="C106" i="1"/>
  <c r="B106" i="1"/>
  <c r="F99" i="1"/>
  <c r="E99" i="1"/>
  <c r="D99" i="1"/>
  <c r="C99" i="1"/>
  <c r="B99" i="1"/>
  <c r="F95" i="1"/>
  <c r="E95" i="1"/>
  <c r="D95" i="1"/>
  <c r="C95" i="1"/>
  <c r="F83" i="1"/>
  <c r="E83" i="1"/>
  <c r="D83" i="1"/>
  <c r="D110" i="1" s="1"/>
  <c r="C83" i="1"/>
  <c r="B83" i="1"/>
  <c r="F70" i="1"/>
  <c r="E70" i="1"/>
  <c r="D70" i="1"/>
  <c r="C70" i="1"/>
  <c r="B70" i="1"/>
  <c r="F63" i="1"/>
  <c r="E63" i="1"/>
  <c r="D63" i="1"/>
  <c r="C63" i="1"/>
  <c r="F59" i="1"/>
  <c r="E59" i="1"/>
  <c r="D59" i="1"/>
  <c r="C59" i="1"/>
  <c r="F48" i="1"/>
  <c r="E48" i="1"/>
  <c r="D48" i="1"/>
  <c r="C48" i="1"/>
  <c r="B48" i="1"/>
  <c r="F36" i="1"/>
  <c r="E36" i="1"/>
  <c r="E40" i="1" s="1"/>
  <c r="D36" i="1"/>
  <c r="C36" i="1"/>
  <c r="F29" i="1"/>
  <c r="E29" i="1"/>
  <c r="D29" i="1"/>
  <c r="C29" i="1"/>
  <c r="B29" i="1"/>
  <c r="F25" i="1"/>
  <c r="E25" i="1"/>
  <c r="D25" i="1"/>
  <c r="C25" i="1"/>
  <c r="F13" i="1"/>
  <c r="E13" i="1"/>
  <c r="D13" i="1"/>
  <c r="C13" i="1"/>
  <c r="C40" i="1" l="1"/>
  <c r="D40" i="1"/>
  <c r="C324" i="1"/>
  <c r="E74" i="1"/>
  <c r="D218" i="1"/>
  <c r="F181" i="1"/>
  <c r="C254" i="1"/>
  <c r="C74" i="1"/>
  <c r="E254" i="1"/>
  <c r="D289" i="1"/>
  <c r="E289" i="1"/>
  <c r="D324" i="1"/>
  <c r="D74" i="1"/>
  <c r="E359" i="1"/>
  <c r="C110" i="1"/>
  <c r="F359" i="1"/>
  <c r="C145" i="1"/>
  <c r="E145" i="1"/>
  <c r="E218" i="1"/>
  <c r="D254" i="1"/>
  <c r="F254" i="1"/>
  <c r="C359" i="1"/>
  <c r="F289" i="1"/>
  <c r="F40" i="1"/>
  <c r="E324" i="1"/>
  <c r="F324" i="1"/>
  <c r="F74" i="1"/>
  <c r="E110" i="1"/>
  <c r="F110" i="1"/>
  <c r="D145" i="1"/>
  <c r="C114" i="2"/>
  <c r="D114" i="2"/>
  <c r="E201" i="2"/>
  <c r="F114" i="2"/>
  <c r="C85" i="2"/>
  <c r="C201" i="2"/>
  <c r="E114" i="2"/>
  <c r="F85" i="2"/>
  <c r="F201" i="2"/>
  <c r="D171" i="2"/>
  <c r="E171" i="2"/>
  <c r="C171" i="2"/>
  <c r="F171" i="2"/>
  <c r="C258" i="2"/>
  <c r="D258" i="2"/>
  <c r="E258" i="2"/>
  <c r="F258" i="2"/>
  <c r="C28" i="2"/>
  <c r="D28" i="2"/>
  <c r="E28" i="2"/>
  <c r="F28" i="2"/>
  <c r="C56" i="2"/>
  <c r="D56" i="2"/>
  <c r="E56" i="2"/>
  <c r="F56" i="2"/>
</calcChain>
</file>

<file path=xl/sharedStrings.xml><?xml version="1.0" encoding="utf-8"?>
<sst xmlns="http://schemas.openxmlformats.org/spreadsheetml/2006/main" count="940" uniqueCount="225">
  <si>
    <t xml:space="preserve">Цикличное десятидневное меню для организации питания детей в возрасте                                     от 1 года  до 3 лет, посещающих  с 24 часовым пребыванием дошкольные образовательные учреждения, в соответствии с физиологическими нормами потребления продуктов питания </t>
  </si>
  <si>
    <t>1 день</t>
  </si>
  <si>
    <t>Прием пищи, наименование блюда</t>
  </si>
  <si>
    <t>Масса порции</t>
  </si>
  <si>
    <t>Пищевые вещества</t>
  </si>
  <si>
    <t>Энергетическая ценность, ккал</t>
  </si>
  <si>
    <t>Сборник рецептур</t>
  </si>
  <si>
    <t>Белки, г</t>
  </si>
  <si>
    <t>Жиры, г</t>
  </si>
  <si>
    <t>Углеводы, г</t>
  </si>
  <si>
    <t>ТК№</t>
  </si>
  <si>
    <t>Год издания</t>
  </si>
  <si>
    <t>Завтрак</t>
  </si>
  <si>
    <t>БУТЕРБРОД С МАСЛОМ</t>
  </si>
  <si>
    <t>КАША ПШЕНИЧНАЯ МОЛОЧНАЯ ЖИДКАЯ с маслом сливочным</t>
  </si>
  <si>
    <t xml:space="preserve">ЧАЙ С ЛИМОНОМ </t>
  </si>
  <si>
    <t>180/6/7</t>
  </si>
  <si>
    <t>ТК № 038</t>
  </si>
  <si>
    <t>Итого за прием пищи:</t>
  </si>
  <si>
    <t>II Завтрак</t>
  </si>
  <si>
    <t>ЯБЛОКО СВЕЖЕЕ</t>
  </si>
  <si>
    <t>ТК № 010</t>
  </si>
  <si>
    <t>Обед</t>
  </si>
  <si>
    <t>ОГУРЕЦ СОЛЕНЫЙ</t>
  </si>
  <si>
    <t>ТК № 009</t>
  </si>
  <si>
    <t>СУП КАРТОФЕЛЬНЫЙ С КЛЕЦКАМИ, ГОВЯДИНОЙ И ЗЕЛЕНЬЮ ПЕТРУШКИ</t>
  </si>
  <si>
    <t>150/10/10/1</t>
  </si>
  <si>
    <t>СУФЛЕ ИЗ РЫБЫ</t>
  </si>
  <si>
    <t>ПЮРЕ КАРТОФЕЛЬНОЕ С МОРКОВЬЮ</t>
  </si>
  <si>
    <t>НАПИТОК ЯБЛОЧНЫЙ</t>
  </si>
  <si>
    <t>ТК № 025</t>
  </si>
  <si>
    <t>ХЛЕБ РЖАНО-ПШЕНИЧНЫЙ  ОБОГАЩЕННЫЙ</t>
  </si>
  <si>
    <t>ТК № 007</t>
  </si>
  <si>
    <t>БАТОН  ОБОГАЩЕННЫЙ</t>
  </si>
  <si>
    <t>ТК № 012</t>
  </si>
  <si>
    <t>Полдник</t>
  </si>
  <si>
    <t>МОЛОКО КИПЯЧЕНОЕ</t>
  </si>
  <si>
    <t>БУЛОЧКА "ТВОРОЖНАЯ"</t>
  </si>
  <si>
    <t>Ужин</t>
  </si>
  <si>
    <t>ФРИКАДЕЛЬКИ ИЗ ПТИЦЫ</t>
  </si>
  <si>
    <t>СОУС МОЛОЧНЫЙ (ДЛЯ ПОДАЧИ К БЛЮДУ)</t>
  </si>
  <si>
    <t>МАКАРОННЫЕ ИЗДЕЛИЯ ОТВАРНЫЕ С МАСЛОМ</t>
  </si>
  <si>
    <t>ЧАЙ С ВАРЕНЬЕМ</t>
  </si>
  <si>
    <t>180/10</t>
  </si>
  <si>
    <t>2 ужин</t>
  </si>
  <si>
    <t>КЕФИР</t>
  </si>
  <si>
    <t>Всего за день:</t>
  </si>
  <si>
    <t>2 день</t>
  </si>
  <si>
    <t>БУТЕРБРОД С СЫРОМ</t>
  </si>
  <si>
    <t>КАША РИСОВАЯ ЖИДКАЯ С МАСЛОМ СЛИВОЧНЫМ</t>
  </si>
  <si>
    <t>ЧАЙ С МОЛОКОМ</t>
  </si>
  <si>
    <t>ТК № 040</t>
  </si>
  <si>
    <t>БАНАН СВЕЖИЙ</t>
  </si>
  <si>
    <t>ТК № 006</t>
  </si>
  <si>
    <t>ПОМИДОР СВЕЖИЙ</t>
  </si>
  <si>
    <t>ТК № 001</t>
  </si>
  <si>
    <t>СУП КАРТОФЕЛЬНЫЙ С МАКАРОННЫМИ ИЗДЕЛИЯМИ, ПТИЦЕЙ И ЗЕЛЕНЬЮ ПЕТРУШКИ</t>
  </si>
  <si>
    <t>150/10/1</t>
  </si>
  <si>
    <t>ЗАПЕКАНКА ИЗ ПЕЧЕНИ С РИСОМ</t>
  </si>
  <si>
    <t>НАПИТОК ИЗ ПЛОДОВ ШИПОВНИКА</t>
  </si>
  <si>
    <t>ТК № 027</t>
  </si>
  <si>
    <t>ТК№016</t>
  </si>
  <si>
    <t>к/к</t>
  </si>
  <si>
    <t>СОК АБРИКОСОВЫЙ</t>
  </si>
  <si>
    <t>БУЛОЧКА МОЛОЧНАЯ</t>
  </si>
  <si>
    <t>РЫБА, ПРИПУЩЕННАЯ В МОЛОКЕ</t>
  </si>
  <si>
    <t xml:space="preserve">КАРТОФЕЛЬ ОТВАРНОЙ </t>
  </si>
  <si>
    <t>КОМПОТ ИЗ АПЕЛЬСИНОВ</t>
  </si>
  <si>
    <t xml:space="preserve">ТК № 054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</si>
  <si>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ТК № 004</t>
  </si>
  <si>
    <t>РЯЖЕНКА</t>
  </si>
  <si>
    <t>3 день</t>
  </si>
  <si>
    <t>Энергети-ческая ценность, ккал</t>
  </si>
  <si>
    <t>БУТЕРБРОД С ДЖЕМОМ</t>
  </si>
  <si>
    <t>САЛАТ ИЗ ГОРОШКА ЗЕЛЕНОГО КОНСЕРВИРОВАННОГО</t>
  </si>
  <si>
    <t>ОМЛЕТ НАТУРАЛЬНЫЙ</t>
  </si>
  <si>
    <t>КОФЕЙНЫЙ НАПИТОК С МОЛОКОМ</t>
  </si>
  <si>
    <t>ТК № 028</t>
  </si>
  <si>
    <t xml:space="preserve">МАНДАРИН СВЕЖИЙ </t>
  </si>
  <si>
    <t>ТК№052</t>
  </si>
  <si>
    <t>ОГУРЕЦ СВЕЖИЙ</t>
  </si>
  <si>
    <t>ТК № 011</t>
  </si>
  <si>
    <t xml:space="preserve">ЩИ ИЗ СВЕЖЕЙ  КАПУСТЫ С КАРТОФЕЛЕМ С ГОВЯДИНОЙ, СМЕТАНОЙ, ЗЕЛЕНЬЮ ПЕТРУШКИ </t>
  </si>
  <si>
    <t>150/10/5/1</t>
  </si>
  <si>
    <t>ГУЛЯШ ИЗ ОТВАРНОГО МЯСА</t>
  </si>
  <si>
    <t>50/50</t>
  </si>
  <si>
    <t>КАША ГРЕЧНЕВАЯ РАССЫПЧАТАЯ</t>
  </si>
  <si>
    <t>150/10</t>
  </si>
  <si>
    <t>ТК № 003</t>
  </si>
  <si>
    <t>БУЛОЧКА ДОМАШНЯЯ</t>
  </si>
  <si>
    <t>КИСЕЛЬ ИЗ КОНЦЕНТРАТА НА ПЛОДОВЫХ И ЯГОДНЫХ ЭКСТРАКТАХ</t>
  </si>
  <si>
    <t>ТК № 034</t>
  </si>
  <si>
    <t>СЫР (ПОРЦИОННО)</t>
  </si>
  <si>
    <t>ГОЛУБЦЫ ЛЕНИВЫЕ</t>
  </si>
  <si>
    <t>НАПИТОК ЛИМОННЫЙ</t>
  </si>
  <si>
    <t xml:space="preserve">ТК №037 </t>
  </si>
  <si>
    <t>ТК№021</t>
  </si>
  <si>
    <t>БИОКЕФИР</t>
  </si>
  <si>
    <t>4 день</t>
  </si>
  <si>
    <t>КАША МАННАЯ ЖИДКАЯС М С</t>
  </si>
  <si>
    <t>КАКАО С МОЛОКОМ</t>
  </si>
  <si>
    <t>ТК № 029</t>
  </si>
  <si>
    <t>СОК ЯБЛОЧНЫЙ</t>
  </si>
  <si>
    <t>САЛАТ КАРТОФЕЛЬНЫЙ</t>
  </si>
  <si>
    <t>БОРЩ С КАПУСТОЙ И КАРТОФЕЛЕМ, ГОВЯДИНОЙ И СМЕТАНОЙ</t>
  </si>
  <si>
    <t>150/10/5</t>
  </si>
  <si>
    <t>ПУДИНГ РЫБНЫЙ ЗАПЕЧЕННЫЙ</t>
  </si>
  <si>
    <t>ОВОЩИ, ПРИПУЩЕННЫЕ В СМЕТАННОМ СОУСЕ</t>
  </si>
  <si>
    <t>ЙОГУРТ В ИНД, УПАКОВКЕ</t>
  </si>
  <si>
    <t>ТК № 005</t>
  </si>
  <si>
    <t>КОМПОТ ИЗ ИЗЮМА</t>
  </si>
  <si>
    <t>ТК № 033</t>
  </si>
  <si>
    <t>ПЕЧЕНЬЕ</t>
  </si>
  <si>
    <t>ТК № 008</t>
  </si>
  <si>
    <t>ЗАПЕКАНКА ИЗ ТВОРОГА</t>
  </si>
  <si>
    <t>СОУС МОЛОЧНЫЙ (СЛАДКИЙ)</t>
  </si>
  <si>
    <t>5 день</t>
  </si>
  <si>
    <t>КАША "ДРУЖБА"</t>
  </si>
  <si>
    <t>ТК № 026</t>
  </si>
  <si>
    <t>ГРУША СВЕЖАЯ</t>
  </si>
  <si>
    <t>ТК № 002</t>
  </si>
  <si>
    <t>ЯЙЦО  ВАРЕНОЕ</t>
  </si>
  <si>
    <t>САЛАТ ИЗ СВЕКЛЫ</t>
  </si>
  <si>
    <t>СУП  КАРТОФЕЛЬНЫЙ С МЯСНЫМИ ФРИКАДЕЛЬКАМИ</t>
  </si>
  <si>
    <t>150/15</t>
  </si>
  <si>
    <t>ЗАПЕКАНКА  КАРТОФЕЛЬНАЯ  С  МЯСОМ</t>
  </si>
  <si>
    <t xml:space="preserve">КОМПОТ ИЗ КУРАГИ </t>
  </si>
  <si>
    <t>ТК № 031</t>
  </si>
  <si>
    <t>ВАТРУШКА С ТВОРОГОМ</t>
  </si>
  <si>
    <t>ТК 3 001</t>
  </si>
  <si>
    <t>ТК№ 038</t>
  </si>
  <si>
    <t>6 день</t>
  </si>
  <si>
    <t>КАША ПШЕННАЯ ЖИДКАЯ</t>
  </si>
  <si>
    <t>СОК ПЕРСИКОВЫЙ</t>
  </si>
  <si>
    <t>СУП КАРТОФЕЛЬНЫЙ С ГОРОХОМ И ГРЕНКАМИ</t>
  </si>
  <si>
    <t xml:space="preserve">ФРИКАДЕЛЬКИ РЫБНЫЕ ОТВАРНЫЕ </t>
  </si>
  <si>
    <t>263/350</t>
  </si>
  <si>
    <t>ОВОЩИ В МОЛОЧНОМ СОУСЕ</t>
  </si>
  <si>
    <t>КИСЕЛЬ ИЗ ЯБЛОК</t>
  </si>
  <si>
    <t>ТК № 032</t>
  </si>
  <si>
    <t>ЙОГУРТ  В ИНД, УПАКОВКЕ</t>
  </si>
  <si>
    <t>КОТЛЕТА РУБЛЕНАЯ ИЗ ГОВЯД</t>
  </si>
  <si>
    <t>КАРТОФЕЛЬНОЕ  ПЮРЕ С МОРКОВЬЮ</t>
  </si>
  <si>
    <t>322</t>
  </si>
  <si>
    <t>КОМПОТ ИЗ СВЕЖИХ  ГРУШ</t>
  </si>
  <si>
    <t>ТК№051</t>
  </si>
  <si>
    <t>7 день</t>
  </si>
  <si>
    <t>САЛАТ ИЗ МОРКОВИ И ЯБЛОК</t>
  </si>
  <si>
    <t>РАССОЛЬНИК С ГОВЯДИНОЙ И СМЕТАНОЙ</t>
  </si>
  <si>
    <t>КОТЛЕТА РУБЛЕНАЯ ИЗ ПТИЦЫ</t>
  </si>
  <si>
    <t>ПЮРЕ ИЗ СВЕКЛЫ</t>
  </si>
  <si>
    <t>ТК № 037</t>
  </si>
  <si>
    <t>ФРИКАДЕЛЬКИ ИЗ ГОВЯДИНЫ</t>
  </si>
  <si>
    <t>ЧАЙ С САХАРОМ</t>
  </si>
  <si>
    <t>180/6</t>
  </si>
  <si>
    <t>ТК № 035</t>
  </si>
  <si>
    <t>8 день</t>
  </si>
  <si>
    <t>КАША МАННАЯ ЖИДКАЯ</t>
  </si>
  <si>
    <t>СУП КАРТОФЕЛЬНЫЙ С КУРОЙ И СМЕТАНОЙ, ЗЕЛЕНЬЮ ПЕТРУШКИ</t>
  </si>
  <si>
    <t>ПУДИНГ ИЗ ПЕЧЕНИ С МОРКОВЬЮ</t>
  </si>
  <si>
    <t>РАГУ ОВОЩНОЕ  (3-й ВАРИАНТ)</t>
  </si>
  <si>
    <t>ТК№ 037</t>
  </si>
  <si>
    <t>ЙОГУРТ В  ИНД, УПАКОВКЕ</t>
  </si>
  <si>
    <t>9 день</t>
  </si>
  <si>
    <t>КАША ОВСЯНАЯ "ГЕРКУЛЕС" ЖИДКАЯ С М СЛИВОЧНЫМ</t>
  </si>
  <si>
    <t>ТК №009</t>
  </si>
  <si>
    <t>РЫБА (ФИЛЕ) ОТВАРНАЯ</t>
  </si>
  <si>
    <t>СОУС СМЕТАННЫЙ</t>
  </si>
  <si>
    <t>ПЮРЕ КАРТОФЕЛЬНОЕ</t>
  </si>
  <si>
    <t>150/5/3,5</t>
  </si>
  <si>
    <t>ТК № 024</t>
  </si>
  <si>
    <t>ПИРОЖОК ПЕЧЕНЫЙ С КАПУСТОЙ И ЯЙЦОМ</t>
  </si>
  <si>
    <t>КОМПОТ ИЗ СВЕЖИХ ГРУШ</t>
  </si>
  <si>
    <t>ТК № 036</t>
  </si>
  <si>
    <t>10 день</t>
  </si>
  <si>
    <t>КАША РИСОВАЯ ЖИДКАЯ</t>
  </si>
  <si>
    <t>СУФЛЕ КУРИНОЕ</t>
  </si>
  <si>
    <t>МАКАРОННЫЕ ИЗДЕЛИЯ  ОТВАРНЫЕ С МАСЛОМ</t>
  </si>
  <si>
    <t>ТК №003</t>
  </si>
  <si>
    <t>СДОБА ОБЫКНОВЕННАЯ</t>
  </si>
  <si>
    <t>ЖАРКОЕ ПО-ДОМАШНЕМУ</t>
  </si>
  <si>
    <t>ТК№044</t>
  </si>
  <si>
    <t>ТК № 016</t>
  </si>
  <si>
    <t>КАША ПШЕНИЧНАЯ ЖИДКАЯ С МАСЛОМ СЛИВОЧНЫМ</t>
  </si>
  <si>
    <t>ХЛЕБ РЖАНО-ПШЕНИЧНЫЙ ОБОГАЩЕННЫЙ</t>
  </si>
  <si>
    <t>БАТОН ОБОГАЩЕННЫЙ</t>
  </si>
  <si>
    <t>ПЛОВ ИЗ ПТИЦЫ</t>
  </si>
  <si>
    <t>КАРТОФЕЛЬ ОТВАРНОЙ</t>
  </si>
  <si>
    <t xml:space="preserve">ЩИ ИЗ СВЕЖЕЙ КАПУСТЫ С КАРТОФЕЛЕМ С ГОВЯДИНОЙ, СМЕТАНОЙ, ЗЕЛЕНЬЮ ПЕТРУШКИ </t>
  </si>
  <si>
    <t>180/15</t>
  </si>
  <si>
    <t>СЫР (ПОРЦИЯМИ)</t>
  </si>
  <si>
    <t>КАША МАННАЯ ЖИДКАЯ С МАСЛОМ СЛИВОЧНЫМ</t>
  </si>
  <si>
    <t>ЙОГУРТ В ИНД. УПАКОВКЕ</t>
  </si>
  <si>
    <t>КАША ИЗ ПШЕНА И РИСА МОЛОЧНАЯ ЖИДКАЯ ("ДРУЖБА")</t>
  </si>
  <si>
    <t>ЯЙЦО ВАРЕНОЕ</t>
  </si>
  <si>
    <t>САЛАТ ИЗ СВЕКЛЫ С СЫРОМ И ЧЕСНОКОМ</t>
  </si>
  <si>
    <t>СУП КАРТОФЕЛЬНЫЙ С МЯСНЫМИ ФРИКАДЕЛЬКАМИ</t>
  </si>
  <si>
    <t>ЗАПЕКАНКА КАРТОФЕЛЬНАЯ С МЯСОМ</t>
  </si>
  <si>
    <t>МАКАРОНЫ, ЗАПЕЧЕННЫЕ С ЯЙЦОМ</t>
  </si>
  <si>
    <t>КАША ПШЕННАЯ ЖИДКАЯ С МАСЛОМ СЛИВОЧНЫМ</t>
  </si>
  <si>
    <t>ФРИКАДЕЛЬКИ РЫБНЫЕ ОТВАРНЫЕ</t>
  </si>
  <si>
    <t>КОТЛЕТА РУБЛЕННАЯ ИЗ ПТИЦЫ</t>
  </si>
  <si>
    <t>РАГУ ОВОЩНОЕ (3-й ВАРИАНТ)</t>
  </si>
  <si>
    <t>КИСЕЛЬ ИЗ БРУСНИКИ ПРОТЕРТОЙ С САХАРОМ</t>
  </si>
  <si>
    <t>180/9/10/1</t>
  </si>
  <si>
    <t>189/10/1</t>
  </si>
  <si>
    <t>184/10/5/1</t>
  </si>
  <si>
    <t>35/35</t>
  </si>
  <si>
    <t>185/10/5</t>
  </si>
  <si>
    <t>180/20</t>
  </si>
  <si>
    <t>190/10</t>
  </si>
  <si>
    <t>КОТЛЕТА РУБЛЕННАЯ ИЗ ГОВЯДИНЫ</t>
  </si>
  <si>
    <t>СУП КАРТОФЕЛЬНЫЙ С КУРОЙ И ЗЕЛЕНЬЮ ПЕТРУШКИ</t>
  </si>
  <si>
    <t>БОРЩ С КАПУСТОЙ И КАРТОФЕЛЕМ, ГОВЯДИНОЙ, СМЕТАНОЙ И ПЕТРУШКОЙ</t>
  </si>
  <si>
    <t>РЫБА, ЗАПЕЧЕННАЯ В ОМЛЕТЕ</t>
  </si>
  <si>
    <t>КИСЕЛЬ ИЗ КУРАГИ</t>
  </si>
  <si>
    <t xml:space="preserve">Цикличное десятидневное меню для организации питания детей в возрасте от 3 до 7 лет, посещающих с 12 часовым пребыванием дошкольные образовательные учреждения, в соответствии с физиологическими нормами потребления продуктов питания </t>
  </si>
  <si>
    <t>Уплотненный полдник</t>
  </si>
  <si>
    <t>БАНАН</t>
  </si>
  <si>
    <t>ЯБЛОКО</t>
  </si>
  <si>
    <t xml:space="preserve">МАНДАРИН </t>
  </si>
  <si>
    <t>ГРУША</t>
  </si>
  <si>
    <t>РАССОЛЬНИК ЛЕНИНГРАДСКИЙ С ГОВЯДИНОЙ И СМЕТАНОЙ</t>
  </si>
  <si>
    <t>КАША ОВСЯНАЯ "ГЕРКУЛЕС" ЖИДКАЯ С МАСЛОМ СЛИВОЧНЫМ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</si>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</sst>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9"/>
      <name val="Arial"/>
      <family val="2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0" fillId="2" borderId="8" xfId="0" applyFill="1" applyBorder="1"/>
    <xf numFmtId="0" fontId="0" fillId="2" borderId="16" xfId="0" applyFill="1" applyBorder="1"/>
    <xf numFmtId="0" fontId="8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12" xfId="0" applyFill="1" applyBorder="1"/>
    <xf numFmtId="0" fontId="8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2" fontId="6" fillId="2" borderId="12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 vertical="center" wrapText="1"/>
    </xf>
    <xf numFmtId="2" fontId="8" fillId="2" borderId="21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" fontId="4" fillId="2" borderId="16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wrapText="1"/>
    </xf>
    <xf numFmtId="0" fontId="8" fillId="2" borderId="4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top" wrapText="1"/>
    </xf>
    <xf numFmtId="0" fontId="8" fillId="2" borderId="4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2" fontId="8" fillId="2" borderId="22" xfId="0" applyNumberFormat="1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2" fontId="8" fillId="2" borderId="2" xfId="0" applyNumberFormat="1" applyFont="1" applyFill="1" applyBorder="1" applyAlignment="1">
      <alignment horizontal="center" vertical="top" wrapText="1"/>
    </xf>
    <xf numFmtId="2" fontId="8" fillId="2" borderId="22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2" fontId="8" fillId="2" borderId="8" xfId="0" applyNumberFormat="1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0" fontId="8" fillId="2" borderId="8" xfId="0" applyFont="1" applyFill="1" applyBorder="1"/>
    <xf numFmtId="0" fontId="8" fillId="2" borderId="5" xfId="0" applyFont="1" applyFill="1" applyBorder="1" applyAlignment="1">
      <alignment wrapText="1"/>
    </xf>
    <xf numFmtId="0" fontId="8" fillId="2" borderId="12" xfId="0" applyFont="1" applyFill="1" applyBorder="1" applyAlignment="1">
      <alignment vertical="top" wrapText="1"/>
    </xf>
    <xf numFmtId="0" fontId="8" fillId="2" borderId="16" xfId="0" applyFont="1" applyFill="1" applyBorder="1" applyAlignment="1">
      <alignment vertical="top" wrapText="1"/>
    </xf>
    <xf numFmtId="0" fontId="4" fillId="2" borderId="16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2" fontId="7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4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60"/>
  <sheetViews>
    <sheetView view="pageBreakPreview" topLeftCell="A331" zoomScaleNormal="100" workbookViewId="0">
      <selection activeCell="C364" sqref="C364"/>
    </sheetView>
  </sheetViews>
  <sheetFormatPr defaultColWidth="8.85546875" defaultRowHeight="15" x14ac:dyDescent="0.25"/>
  <cols>
    <col min="1" max="1" width="25" style="1" customWidth="1"/>
    <col min="2" max="2" width="8.28515625" style="1" customWidth="1"/>
    <col min="3" max="5" width="8.85546875" style="1"/>
    <col min="6" max="6" width="9" style="1" customWidth="1"/>
    <col min="7" max="7" width="8" style="1" customWidth="1"/>
    <col min="8" max="8" width="0.140625" style="1" customWidth="1"/>
    <col min="9" max="1024" width="8.85546875" style="1"/>
  </cols>
  <sheetData>
    <row r="1" spans="1:9" ht="22.7" customHeight="1" x14ac:dyDescent="0.25"/>
    <row r="2" spans="1:9" ht="21.75" customHeight="1" x14ac:dyDescent="0.25"/>
    <row r="4" spans="1:9" ht="65.25" customHeight="1" x14ac:dyDescent="0.25">
      <c r="A4" s="160" t="s">
        <v>0</v>
      </c>
      <c r="B4" s="160"/>
      <c r="C4" s="160"/>
      <c r="D4" s="160"/>
      <c r="E4" s="160"/>
      <c r="F4" s="160"/>
      <c r="G4" s="160"/>
      <c r="H4" s="160"/>
      <c r="I4" s="160"/>
    </row>
    <row r="5" spans="1:9" ht="6.75" customHeight="1" x14ac:dyDescent="0.25">
      <c r="A5" s="161"/>
      <c r="B5" s="161"/>
      <c r="C5" s="161"/>
      <c r="D5" s="161"/>
      <c r="E5" s="161"/>
      <c r="F5" s="161"/>
      <c r="G5" s="161"/>
      <c r="H5" s="161"/>
      <c r="I5" s="161"/>
    </row>
    <row r="6" spans="1:9" ht="15.75" customHeight="1" x14ac:dyDescent="0.25">
      <c r="A6" s="162" t="s">
        <v>1</v>
      </c>
      <c r="B6" s="162"/>
      <c r="C6" s="162"/>
      <c r="D6" s="162"/>
      <c r="E6" s="162"/>
      <c r="F6" s="162"/>
      <c r="G6" s="162"/>
      <c r="H6" s="162"/>
      <c r="I6" s="162"/>
    </row>
    <row r="7" spans="1:9" ht="33" customHeight="1" x14ac:dyDescent="0.25">
      <c r="A7" s="130" t="s">
        <v>2</v>
      </c>
      <c r="B7" s="130" t="s">
        <v>3</v>
      </c>
      <c r="C7" s="130" t="s">
        <v>4</v>
      </c>
      <c r="D7" s="130"/>
      <c r="E7" s="130"/>
      <c r="F7" s="131" t="s">
        <v>5</v>
      </c>
      <c r="G7" s="130" t="s">
        <v>6</v>
      </c>
      <c r="H7" s="130"/>
      <c r="I7" s="130"/>
    </row>
    <row r="8" spans="1:9" ht="27" customHeight="1" x14ac:dyDescent="0.25">
      <c r="A8" s="130"/>
      <c r="B8" s="130"/>
      <c r="C8" s="3" t="s">
        <v>7</v>
      </c>
      <c r="D8" s="3" t="s">
        <v>8</v>
      </c>
      <c r="E8" s="3" t="s">
        <v>9</v>
      </c>
      <c r="F8" s="131"/>
      <c r="G8" s="132" t="s">
        <v>10</v>
      </c>
      <c r="H8" s="132"/>
      <c r="I8" s="3" t="s">
        <v>11</v>
      </c>
    </row>
    <row r="9" spans="1:9" ht="15" customHeight="1" x14ac:dyDescent="0.25">
      <c r="A9" s="157" t="s">
        <v>12</v>
      </c>
      <c r="B9" s="157"/>
      <c r="C9" s="157"/>
      <c r="D9" s="157"/>
      <c r="E9" s="157"/>
      <c r="F9" s="157"/>
      <c r="G9" s="157"/>
      <c r="H9" s="157"/>
      <c r="I9" s="157"/>
    </row>
    <row r="10" spans="1:9" ht="15" customHeight="1" x14ac:dyDescent="0.25">
      <c r="A10" s="4" t="s">
        <v>13</v>
      </c>
      <c r="B10" s="5">
        <v>30</v>
      </c>
      <c r="C10" s="6">
        <v>3.24</v>
      </c>
      <c r="D10" s="6">
        <v>4.0999999999999996</v>
      </c>
      <c r="E10" s="6">
        <v>7</v>
      </c>
      <c r="F10" s="6">
        <v>62</v>
      </c>
      <c r="G10" s="123">
        <v>1</v>
      </c>
      <c r="H10" s="123"/>
      <c r="I10" s="7">
        <v>2012</v>
      </c>
    </row>
    <row r="11" spans="1:9" ht="27.75" customHeight="1" x14ac:dyDescent="0.25">
      <c r="A11" s="8" t="s">
        <v>14</v>
      </c>
      <c r="B11" s="9">
        <v>155</v>
      </c>
      <c r="C11" s="10">
        <v>5.4</v>
      </c>
      <c r="D11" s="10">
        <v>6.2</v>
      </c>
      <c r="E11" s="10">
        <v>26.3</v>
      </c>
      <c r="F11" s="10">
        <v>189.3</v>
      </c>
      <c r="G11" s="136">
        <v>189</v>
      </c>
      <c r="H11" s="136"/>
      <c r="I11" s="11">
        <v>2008</v>
      </c>
    </row>
    <row r="12" spans="1:9" ht="15" customHeight="1" x14ac:dyDescent="0.25">
      <c r="A12" s="8" t="s">
        <v>15</v>
      </c>
      <c r="B12" s="9" t="s">
        <v>16</v>
      </c>
      <c r="C12" s="10">
        <v>0.12</v>
      </c>
      <c r="D12" s="10">
        <v>0</v>
      </c>
      <c r="E12" s="10">
        <v>8.52</v>
      </c>
      <c r="F12" s="10">
        <v>36</v>
      </c>
      <c r="G12" s="136" t="s">
        <v>17</v>
      </c>
      <c r="H12" s="136"/>
      <c r="I12" s="11"/>
    </row>
    <row r="13" spans="1:9" ht="15" customHeight="1" x14ac:dyDescent="0.25">
      <c r="A13" s="12" t="s">
        <v>18</v>
      </c>
      <c r="B13" s="13">
        <v>378</v>
      </c>
      <c r="C13" s="14">
        <f>C10+C11+C12</f>
        <v>8.76</v>
      </c>
      <c r="D13" s="14">
        <f>D10+D11+D12</f>
        <v>10.3</v>
      </c>
      <c r="E13" s="14">
        <f>E10+E11+E12</f>
        <v>41.819999999999993</v>
      </c>
      <c r="F13" s="14">
        <f>F10+F11+F12</f>
        <v>287.3</v>
      </c>
      <c r="G13" s="153"/>
      <c r="H13" s="153"/>
      <c r="I13" s="10"/>
    </row>
    <row r="14" spans="1:9" ht="15" customHeight="1" x14ac:dyDescent="0.25">
      <c r="A14" s="158" t="s">
        <v>19</v>
      </c>
      <c r="B14" s="158"/>
      <c r="C14" s="158"/>
      <c r="D14" s="158"/>
      <c r="E14" s="158"/>
      <c r="F14" s="158"/>
      <c r="G14" s="158"/>
      <c r="H14" s="158"/>
      <c r="I14" s="158"/>
    </row>
    <row r="15" spans="1:9" ht="15" customHeight="1" x14ac:dyDescent="0.25">
      <c r="A15" s="8" t="s">
        <v>20</v>
      </c>
      <c r="B15" s="9">
        <v>120</v>
      </c>
      <c r="C15" s="10">
        <v>0.48</v>
      </c>
      <c r="D15" s="10">
        <v>0.48</v>
      </c>
      <c r="E15" s="10">
        <v>11.84</v>
      </c>
      <c r="F15" s="10">
        <v>53.04</v>
      </c>
      <c r="G15" s="15" t="s">
        <v>21</v>
      </c>
      <c r="H15" s="15">
        <v>2008</v>
      </c>
      <c r="I15" s="15"/>
    </row>
    <row r="16" spans="1:9" ht="15" customHeight="1" x14ac:dyDescent="0.25">
      <c r="A16" s="12" t="s">
        <v>18</v>
      </c>
      <c r="B16" s="9">
        <v>120</v>
      </c>
      <c r="C16" s="14">
        <v>0.48</v>
      </c>
      <c r="D16" s="14">
        <v>0.48</v>
      </c>
      <c r="E16" s="14">
        <v>11.84</v>
      </c>
      <c r="F16" s="14">
        <v>53.04</v>
      </c>
      <c r="G16" s="159"/>
      <c r="H16" s="159"/>
      <c r="I16" s="16"/>
    </row>
    <row r="17" spans="1:9" ht="15" customHeight="1" x14ac:dyDescent="0.25">
      <c r="A17" s="157" t="s">
        <v>22</v>
      </c>
      <c r="B17" s="157"/>
      <c r="C17" s="157"/>
      <c r="D17" s="157"/>
      <c r="E17" s="157"/>
      <c r="F17" s="157"/>
      <c r="G17" s="157"/>
      <c r="H17" s="157"/>
      <c r="I17" s="157"/>
    </row>
    <row r="18" spans="1:9" ht="15" customHeight="1" x14ac:dyDescent="0.25">
      <c r="A18" s="8" t="s">
        <v>23</v>
      </c>
      <c r="B18" s="17">
        <v>40</v>
      </c>
      <c r="C18" s="10">
        <v>0.3</v>
      </c>
      <c r="D18" s="10">
        <v>0</v>
      </c>
      <c r="E18" s="10">
        <v>0.7</v>
      </c>
      <c r="F18" s="10">
        <v>5.2</v>
      </c>
      <c r="G18" s="14" t="s">
        <v>24</v>
      </c>
      <c r="H18" s="155"/>
      <c r="I18" s="155"/>
    </row>
    <row r="19" spans="1:9" ht="38.25" customHeight="1" x14ac:dyDescent="0.25">
      <c r="A19" s="8" t="s">
        <v>25</v>
      </c>
      <c r="B19" s="10" t="s">
        <v>26</v>
      </c>
      <c r="C19" s="10">
        <v>3.8</v>
      </c>
      <c r="D19" s="10">
        <v>5.9</v>
      </c>
      <c r="E19" s="10">
        <v>8.4</v>
      </c>
      <c r="F19" s="10">
        <v>105.8</v>
      </c>
      <c r="G19" s="15">
        <v>85</v>
      </c>
      <c r="H19" s="136">
        <v>2012</v>
      </c>
      <c r="I19" s="136"/>
    </row>
    <row r="20" spans="1:9" ht="15" customHeight="1" x14ac:dyDescent="0.25">
      <c r="A20" s="8" t="s">
        <v>27</v>
      </c>
      <c r="B20" s="17">
        <v>80</v>
      </c>
      <c r="C20" s="10">
        <v>6.1</v>
      </c>
      <c r="D20" s="10">
        <v>6.4</v>
      </c>
      <c r="E20" s="10">
        <v>3.3</v>
      </c>
      <c r="F20" s="10">
        <v>122</v>
      </c>
      <c r="G20" s="15">
        <v>268</v>
      </c>
      <c r="H20" s="136">
        <v>2012</v>
      </c>
      <c r="I20" s="136"/>
    </row>
    <row r="21" spans="1:9" ht="21" customHeight="1" x14ac:dyDescent="0.25">
      <c r="A21" s="8" t="s">
        <v>28</v>
      </c>
      <c r="B21" s="17">
        <v>120</v>
      </c>
      <c r="C21" s="10">
        <v>2.3199999999999998</v>
      </c>
      <c r="D21" s="10">
        <v>3.92</v>
      </c>
      <c r="E21" s="10">
        <v>15.6</v>
      </c>
      <c r="F21" s="10">
        <v>107.4</v>
      </c>
      <c r="G21" s="15">
        <v>322</v>
      </c>
      <c r="H21" s="136">
        <v>2012</v>
      </c>
      <c r="I21" s="136"/>
    </row>
    <row r="22" spans="1:9" ht="15" customHeight="1" x14ac:dyDescent="0.25">
      <c r="A22" s="8" t="s">
        <v>29</v>
      </c>
      <c r="B22" s="17">
        <v>150</v>
      </c>
      <c r="C22" s="10">
        <v>0.1</v>
      </c>
      <c r="D22" s="10">
        <v>0.1</v>
      </c>
      <c r="E22" s="10">
        <v>19.7</v>
      </c>
      <c r="F22" s="10">
        <v>80.7</v>
      </c>
      <c r="G22" s="15" t="s">
        <v>30</v>
      </c>
      <c r="H22" s="136"/>
      <c r="I22" s="136"/>
    </row>
    <row r="23" spans="1:9" ht="28.5" customHeight="1" x14ac:dyDescent="0.25">
      <c r="A23" s="8" t="s">
        <v>31</v>
      </c>
      <c r="B23" s="17">
        <v>20</v>
      </c>
      <c r="C23" s="10">
        <v>0.9</v>
      </c>
      <c r="D23" s="10">
        <v>0.2</v>
      </c>
      <c r="E23" s="10">
        <v>8.5</v>
      </c>
      <c r="F23" s="10">
        <v>40.799999999999997</v>
      </c>
      <c r="G23" s="15" t="s">
        <v>32</v>
      </c>
      <c r="H23" s="136"/>
      <c r="I23" s="136"/>
    </row>
    <row r="24" spans="1:9" ht="15" customHeight="1" x14ac:dyDescent="0.25">
      <c r="A24" s="8" t="s">
        <v>33</v>
      </c>
      <c r="B24" s="17">
        <v>20</v>
      </c>
      <c r="C24" s="10">
        <v>1.5</v>
      </c>
      <c r="D24" s="10">
        <v>0.6</v>
      </c>
      <c r="E24" s="10">
        <v>10.3</v>
      </c>
      <c r="F24" s="10">
        <v>52.4</v>
      </c>
      <c r="G24" s="15" t="s">
        <v>34</v>
      </c>
      <c r="H24" s="136"/>
      <c r="I24" s="136"/>
    </row>
    <row r="25" spans="1:9" ht="15" customHeight="1" x14ac:dyDescent="0.25">
      <c r="A25" s="18" t="s">
        <v>18</v>
      </c>
      <c r="B25" s="19">
        <v>581</v>
      </c>
      <c r="C25" s="19">
        <f>C18+C19+C20+C21+C22+C23+C24</f>
        <v>15.02</v>
      </c>
      <c r="D25" s="19">
        <f>D18+D19+D20+D21+D22+D23+D24</f>
        <v>17.12</v>
      </c>
      <c r="E25" s="19">
        <f>E18+E19+E20+E21+E22+E23+E24</f>
        <v>66.5</v>
      </c>
      <c r="F25" s="19">
        <f>F18+F19+F20+F21+F22+F23+F24</f>
        <v>514.29999999999995</v>
      </c>
      <c r="G25" s="20"/>
      <c r="H25" s="156"/>
      <c r="I25" s="156"/>
    </row>
    <row r="26" spans="1:9" ht="15" customHeight="1" x14ac:dyDescent="0.25">
      <c r="A26" s="126" t="s">
        <v>35</v>
      </c>
      <c r="B26" s="126"/>
      <c r="C26" s="126"/>
      <c r="D26" s="126"/>
      <c r="E26" s="126"/>
      <c r="F26" s="126"/>
      <c r="G26" s="126"/>
      <c r="H26" s="126"/>
      <c r="I26" s="126"/>
    </row>
    <row r="27" spans="1:9" ht="15" customHeight="1" x14ac:dyDescent="0.25">
      <c r="A27" s="8" t="s">
        <v>36</v>
      </c>
      <c r="B27" s="17">
        <v>150</v>
      </c>
      <c r="C27" s="10">
        <v>4.4000000000000004</v>
      </c>
      <c r="D27" s="10">
        <v>3</v>
      </c>
      <c r="E27" s="10">
        <v>7.3</v>
      </c>
      <c r="F27" s="10">
        <v>74.2</v>
      </c>
      <c r="G27" s="152">
        <v>434</v>
      </c>
      <c r="H27" s="152"/>
      <c r="I27" s="15">
        <v>2008</v>
      </c>
    </row>
    <row r="28" spans="1:9" ht="15" customHeight="1" x14ac:dyDescent="0.25">
      <c r="A28" s="8" t="s">
        <v>37</v>
      </c>
      <c r="B28" s="17">
        <v>50</v>
      </c>
      <c r="C28" s="10">
        <v>7.3</v>
      </c>
      <c r="D28" s="10">
        <v>2.2999999999999998</v>
      </c>
      <c r="E28" s="10">
        <v>29.25</v>
      </c>
      <c r="F28" s="10">
        <v>144</v>
      </c>
      <c r="G28" s="136">
        <v>479</v>
      </c>
      <c r="H28" s="136"/>
      <c r="I28" s="15">
        <v>2008</v>
      </c>
    </row>
    <row r="29" spans="1:9" ht="15" customHeight="1" x14ac:dyDescent="0.25">
      <c r="A29" s="12" t="s">
        <v>18</v>
      </c>
      <c r="B29" s="17">
        <f>B27+B28</f>
        <v>200</v>
      </c>
      <c r="C29" s="14">
        <f>C27+C28</f>
        <v>11.7</v>
      </c>
      <c r="D29" s="14">
        <f>D27+D28</f>
        <v>5.3</v>
      </c>
      <c r="E29" s="14">
        <f>E27+E28</f>
        <v>36.549999999999997</v>
      </c>
      <c r="F29" s="14">
        <f>F27+F28</f>
        <v>218.2</v>
      </c>
      <c r="G29" s="153"/>
      <c r="H29" s="153"/>
      <c r="I29" s="10"/>
    </row>
    <row r="30" spans="1:9" ht="15" customHeight="1" x14ac:dyDescent="0.25">
      <c r="A30" s="122" t="s">
        <v>38</v>
      </c>
      <c r="B30" s="122"/>
      <c r="C30" s="122"/>
      <c r="D30" s="122"/>
      <c r="E30" s="122"/>
      <c r="F30" s="122"/>
      <c r="G30" s="122"/>
      <c r="H30" s="122"/>
      <c r="I30" s="21"/>
    </row>
    <row r="31" spans="1:9" ht="15" customHeight="1" x14ac:dyDescent="0.25">
      <c r="A31" s="8" t="s">
        <v>39</v>
      </c>
      <c r="B31" s="17">
        <v>60</v>
      </c>
      <c r="C31" s="10">
        <v>11.1</v>
      </c>
      <c r="D31" s="10">
        <v>1.2</v>
      </c>
      <c r="E31" s="10">
        <v>5.8</v>
      </c>
      <c r="F31" s="22">
        <v>69.7</v>
      </c>
      <c r="G31" s="23">
        <v>308</v>
      </c>
      <c r="H31" s="24"/>
      <c r="I31" s="25">
        <v>2012</v>
      </c>
    </row>
    <row r="32" spans="1:9" ht="24" customHeight="1" x14ac:dyDescent="0.25">
      <c r="A32" s="26" t="s">
        <v>40</v>
      </c>
      <c r="B32" s="27">
        <v>30</v>
      </c>
      <c r="C32" s="20">
        <v>0.6</v>
      </c>
      <c r="D32" s="20">
        <v>1.7</v>
      </c>
      <c r="E32" s="22">
        <v>2.1</v>
      </c>
      <c r="F32" s="28">
        <v>25.4</v>
      </c>
      <c r="G32" s="29">
        <v>350</v>
      </c>
      <c r="H32" s="29"/>
      <c r="I32" s="29">
        <v>2012</v>
      </c>
    </row>
    <row r="33" spans="1:9" ht="23.25" customHeight="1" x14ac:dyDescent="0.25">
      <c r="A33" s="30" t="s">
        <v>41</v>
      </c>
      <c r="B33" s="31">
        <v>110</v>
      </c>
      <c r="C33" s="32">
        <v>2.9</v>
      </c>
      <c r="D33" s="32">
        <v>2.5</v>
      </c>
      <c r="E33" s="32">
        <v>14.2</v>
      </c>
      <c r="F33" s="32">
        <v>89.3</v>
      </c>
      <c r="G33" s="33">
        <v>205</v>
      </c>
      <c r="H33" s="33"/>
      <c r="I33" s="33">
        <v>2012</v>
      </c>
    </row>
    <row r="34" spans="1:9" ht="18.75" customHeight="1" x14ac:dyDescent="0.25">
      <c r="A34" s="8" t="s">
        <v>42</v>
      </c>
      <c r="B34" s="9" t="s">
        <v>43</v>
      </c>
      <c r="C34" s="9">
        <v>0.08</v>
      </c>
      <c r="D34" s="10">
        <v>0.04</v>
      </c>
      <c r="E34" s="10">
        <v>6.83</v>
      </c>
      <c r="F34" s="10">
        <v>34</v>
      </c>
      <c r="G34" s="13">
        <v>392</v>
      </c>
      <c r="H34" s="15">
        <v>2012</v>
      </c>
      <c r="I34" s="15">
        <v>2012</v>
      </c>
    </row>
    <row r="35" spans="1:9" ht="22.7" customHeight="1" x14ac:dyDescent="0.25">
      <c r="A35" s="8" t="s">
        <v>31</v>
      </c>
      <c r="B35" s="17">
        <v>20</v>
      </c>
      <c r="C35" s="10">
        <v>0.9</v>
      </c>
      <c r="D35" s="10">
        <v>0.2</v>
      </c>
      <c r="E35" s="10">
        <v>8.5</v>
      </c>
      <c r="F35" s="10">
        <v>40.799999999999997</v>
      </c>
      <c r="G35" s="15" t="s">
        <v>32</v>
      </c>
      <c r="H35" s="136"/>
      <c r="I35" s="136"/>
    </row>
    <row r="36" spans="1:9" ht="15" customHeight="1" x14ac:dyDescent="0.25">
      <c r="A36" s="12" t="s">
        <v>18</v>
      </c>
      <c r="B36" s="34">
        <v>420</v>
      </c>
      <c r="C36" s="35">
        <f>C31+C32+C33+C34+C35</f>
        <v>15.58</v>
      </c>
      <c r="D36" s="35">
        <f>D31+D32+D33+D34+D35</f>
        <v>5.6400000000000006</v>
      </c>
      <c r="E36" s="35">
        <f>E31+E32+E33+E34+E35</f>
        <v>37.43</v>
      </c>
      <c r="F36" s="35">
        <f>F31+F32+F33+F34+F35</f>
        <v>259.2</v>
      </c>
      <c r="G36" s="33"/>
      <c r="H36" s="33"/>
      <c r="I36" s="33"/>
    </row>
    <row r="37" spans="1:9" ht="15" customHeight="1" x14ac:dyDescent="0.25">
      <c r="A37" s="124" t="s">
        <v>44</v>
      </c>
      <c r="B37" s="124"/>
      <c r="C37" s="124"/>
      <c r="D37" s="124"/>
      <c r="E37" s="124"/>
      <c r="F37" s="124"/>
      <c r="G37" s="124"/>
      <c r="H37" s="124"/>
      <c r="I37" s="124"/>
    </row>
    <row r="38" spans="1:9" ht="15" customHeight="1" x14ac:dyDescent="0.25">
      <c r="A38" s="8" t="s">
        <v>45</v>
      </c>
      <c r="B38" s="9">
        <v>150</v>
      </c>
      <c r="C38" s="10">
        <v>4.5</v>
      </c>
      <c r="D38" s="10">
        <v>2.5</v>
      </c>
      <c r="E38" s="10">
        <v>6</v>
      </c>
      <c r="F38" s="10">
        <v>46.5</v>
      </c>
      <c r="G38" s="15">
        <v>435</v>
      </c>
      <c r="H38" s="15">
        <v>2008</v>
      </c>
      <c r="I38" s="15">
        <v>2008</v>
      </c>
    </row>
    <row r="39" spans="1:9" ht="15" customHeight="1" x14ac:dyDescent="0.25">
      <c r="A39" s="12" t="s">
        <v>18</v>
      </c>
      <c r="B39" s="33">
        <v>150</v>
      </c>
      <c r="C39" s="14">
        <v>4.5</v>
      </c>
      <c r="D39" s="14">
        <v>2.5</v>
      </c>
      <c r="E39" s="14">
        <v>6</v>
      </c>
      <c r="F39" s="14">
        <v>46.5</v>
      </c>
      <c r="G39" s="33"/>
      <c r="H39" s="33"/>
      <c r="I39" s="33"/>
    </row>
    <row r="40" spans="1:9" ht="15" customHeight="1" x14ac:dyDescent="0.25">
      <c r="A40" s="145" t="s">
        <v>46</v>
      </c>
      <c r="B40" s="145"/>
      <c r="C40" s="14">
        <f>C13+C16+C25+C36+C39</f>
        <v>44.339999999999996</v>
      </c>
      <c r="D40" s="14">
        <f>D13+D16+D25+D36+D39</f>
        <v>36.040000000000006</v>
      </c>
      <c r="E40" s="14">
        <f>E13+E16+E25+E36+E39</f>
        <v>163.59</v>
      </c>
      <c r="F40" s="14">
        <f>F13+F16+F25+F29+F36+F39</f>
        <v>1378.54</v>
      </c>
      <c r="G40" s="36"/>
      <c r="H40" s="37"/>
      <c r="I40" s="38"/>
    </row>
    <row r="41" spans="1:9" ht="15.75" customHeight="1" x14ac:dyDescent="0.25">
      <c r="A41" s="154" t="s">
        <v>47</v>
      </c>
      <c r="B41" s="154"/>
      <c r="C41" s="154"/>
      <c r="D41" s="154"/>
      <c r="E41" s="154"/>
      <c r="F41" s="154"/>
      <c r="G41" s="154"/>
      <c r="H41" s="154"/>
      <c r="I41" s="154"/>
    </row>
    <row r="42" spans="1:9" ht="19.5" customHeight="1" x14ac:dyDescent="0.25">
      <c r="A42" s="130" t="s">
        <v>2</v>
      </c>
      <c r="B42" s="130" t="s">
        <v>3</v>
      </c>
      <c r="C42" s="130" t="s">
        <v>4</v>
      </c>
      <c r="D42" s="130"/>
      <c r="E42" s="130"/>
      <c r="F42" s="131" t="s">
        <v>5</v>
      </c>
      <c r="G42" s="148" t="s">
        <v>10</v>
      </c>
      <c r="H42" s="148"/>
      <c r="I42" s="149" t="s">
        <v>11</v>
      </c>
    </row>
    <row r="43" spans="1:9" ht="21" customHeight="1" x14ac:dyDescent="0.25">
      <c r="A43" s="130"/>
      <c r="B43" s="130"/>
      <c r="C43" s="13" t="s">
        <v>7</v>
      </c>
      <c r="D43" s="13" t="s">
        <v>8</v>
      </c>
      <c r="E43" s="13" t="s">
        <v>9</v>
      </c>
      <c r="F43" s="131"/>
      <c r="G43" s="148"/>
      <c r="H43" s="148"/>
      <c r="I43" s="149"/>
    </row>
    <row r="44" spans="1:9" ht="15" customHeight="1" x14ac:dyDescent="0.25">
      <c r="A44" s="122" t="s">
        <v>12</v>
      </c>
      <c r="B44" s="122"/>
      <c r="C44" s="122"/>
      <c r="D44" s="122"/>
      <c r="E44" s="122"/>
      <c r="F44" s="122"/>
      <c r="G44" s="122"/>
      <c r="H44" s="122"/>
      <c r="I44" s="39"/>
    </row>
    <row r="45" spans="1:9" ht="15" customHeight="1" x14ac:dyDescent="0.25">
      <c r="A45" s="8" t="s">
        <v>48</v>
      </c>
      <c r="B45" s="9">
        <v>30</v>
      </c>
      <c r="C45" s="10">
        <v>3.39</v>
      </c>
      <c r="D45" s="10">
        <v>6.9</v>
      </c>
      <c r="E45" s="10">
        <v>10</v>
      </c>
      <c r="F45" s="10">
        <v>69</v>
      </c>
      <c r="G45" s="15">
        <v>3</v>
      </c>
      <c r="H45" s="15">
        <v>2012</v>
      </c>
      <c r="I45" s="15">
        <v>2012</v>
      </c>
    </row>
    <row r="46" spans="1:9" ht="24" customHeight="1" x14ac:dyDescent="0.25">
      <c r="A46" s="8" t="s">
        <v>49</v>
      </c>
      <c r="B46" s="9">
        <v>155</v>
      </c>
      <c r="C46" s="10">
        <v>3.8</v>
      </c>
      <c r="D46" s="10">
        <v>6.1</v>
      </c>
      <c r="E46" s="10">
        <v>20.9</v>
      </c>
      <c r="F46" s="10">
        <v>138</v>
      </c>
      <c r="G46" s="15">
        <v>189</v>
      </c>
      <c r="H46" s="15">
        <v>2008</v>
      </c>
      <c r="I46" s="15">
        <v>2008</v>
      </c>
    </row>
    <row r="47" spans="1:9" ht="15" customHeight="1" x14ac:dyDescent="0.25">
      <c r="A47" s="8" t="s">
        <v>50</v>
      </c>
      <c r="B47" s="9">
        <v>180</v>
      </c>
      <c r="C47" s="10">
        <v>3.2</v>
      </c>
      <c r="D47" s="10">
        <v>1.8</v>
      </c>
      <c r="E47" s="10">
        <v>13.6</v>
      </c>
      <c r="F47" s="10">
        <v>77</v>
      </c>
      <c r="G47" s="15" t="s">
        <v>51</v>
      </c>
      <c r="H47" s="15">
        <v>2012</v>
      </c>
      <c r="I47" s="15"/>
    </row>
    <row r="48" spans="1:9" ht="15" customHeight="1" x14ac:dyDescent="0.25">
      <c r="A48" s="12" t="s">
        <v>18</v>
      </c>
      <c r="B48" s="13">
        <f>B45+B46+B47</f>
        <v>365</v>
      </c>
      <c r="C48" s="14">
        <f>C45+C46+C47</f>
        <v>10.39</v>
      </c>
      <c r="D48" s="14">
        <f>D45+D46+D47</f>
        <v>14.8</v>
      </c>
      <c r="E48" s="14">
        <f>E45+E46+E47</f>
        <v>44.5</v>
      </c>
      <c r="F48" s="14">
        <f>F45+F46+F47</f>
        <v>284</v>
      </c>
      <c r="G48" s="36"/>
      <c r="H48" s="37"/>
      <c r="I48" s="38"/>
    </row>
    <row r="49" spans="1:9" ht="15" customHeight="1" x14ac:dyDescent="0.25">
      <c r="A49" s="124" t="s">
        <v>19</v>
      </c>
      <c r="B49" s="124"/>
      <c r="C49" s="124"/>
      <c r="D49" s="124"/>
      <c r="E49" s="124"/>
      <c r="F49" s="124"/>
      <c r="G49" s="124"/>
      <c r="H49" s="124"/>
      <c r="I49" s="38"/>
    </row>
    <row r="50" spans="1:9" ht="15" customHeight="1" x14ac:dyDescent="0.25">
      <c r="A50" s="40" t="s">
        <v>52</v>
      </c>
      <c r="B50" s="17">
        <v>100</v>
      </c>
      <c r="C50" s="10">
        <v>1.5</v>
      </c>
      <c r="D50" s="10">
        <v>0.5</v>
      </c>
      <c r="E50" s="10">
        <v>21</v>
      </c>
      <c r="F50" s="10">
        <v>80</v>
      </c>
      <c r="G50" s="150" t="s">
        <v>53</v>
      </c>
      <c r="H50" s="150"/>
      <c r="I50" s="17"/>
    </row>
    <row r="51" spans="1:9" ht="15" customHeight="1" x14ac:dyDescent="0.25">
      <c r="A51" s="12" t="s">
        <v>18</v>
      </c>
      <c r="B51" s="13">
        <v>100</v>
      </c>
      <c r="C51" s="10">
        <v>1.5</v>
      </c>
      <c r="D51" s="10">
        <v>0.5</v>
      </c>
      <c r="E51" s="10">
        <v>21</v>
      </c>
      <c r="F51" s="10">
        <v>80</v>
      </c>
      <c r="G51" s="15"/>
      <c r="H51" s="15"/>
      <c r="I51" s="15"/>
    </row>
    <row r="52" spans="1:9" ht="15" customHeight="1" x14ac:dyDescent="0.25">
      <c r="A52" s="124" t="s">
        <v>22</v>
      </c>
      <c r="B52" s="124"/>
      <c r="C52" s="124"/>
      <c r="D52" s="124"/>
      <c r="E52" s="124"/>
      <c r="F52" s="124"/>
      <c r="G52" s="124"/>
      <c r="H52" s="124"/>
      <c r="I52" s="38"/>
    </row>
    <row r="53" spans="1:9" ht="15" customHeight="1" x14ac:dyDescent="0.25">
      <c r="A53" s="8" t="s">
        <v>54</v>
      </c>
      <c r="B53" s="9">
        <v>40</v>
      </c>
      <c r="C53" s="10">
        <v>0.4</v>
      </c>
      <c r="D53" s="10">
        <v>0.1</v>
      </c>
      <c r="E53" s="10">
        <v>1.5</v>
      </c>
      <c r="F53" s="10">
        <v>9.6</v>
      </c>
      <c r="G53" s="15" t="s">
        <v>55</v>
      </c>
      <c r="H53" s="15">
        <v>2008</v>
      </c>
      <c r="I53" s="15"/>
    </row>
    <row r="54" spans="1:9" ht="38.25" customHeight="1" x14ac:dyDescent="0.25">
      <c r="A54" s="8" t="s">
        <v>56</v>
      </c>
      <c r="B54" s="9" t="s">
        <v>57</v>
      </c>
      <c r="C54" s="10">
        <v>3.2</v>
      </c>
      <c r="D54" s="10">
        <v>4</v>
      </c>
      <c r="E54" s="10">
        <v>5</v>
      </c>
      <c r="F54" s="10">
        <v>92.4</v>
      </c>
      <c r="G54" s="15">
        <v>82</v>
      </c>
      <c r="H54" s="15">
        <v>2012</v>
      </c>
      <c r="I54" s="15">
        <v>2012</v>
      </c>
    </row>
    <row r="55" spans="1:9" ht="21" customHeight="1" x14ac:dyDescent="0.25">
      <c r="A55" s="8" t="s">
        <v>58</v>
      </c>
      <c r="B55" s="9">
        <v>160</v>
      </c>
      <c r="C55" s="10">
        <v>15.5</v>
      </c>
      <c r="D55" s="10">
        <v>17</v>
      </c>
      <c r="E55" s="10">
        <v>17.600000000000001</v>
      </c>
      <c r="F55" s="10">
        <v>216</v>
      </c>
      <c r="G55" s="15">
        <v>294</v>
      </c>
      <c r="H55" s="15">
        <v>2012</v>
      </c>
      <c r="I55" s="15">
        <v>2012</v>
      </c>
    </row>
    <row r="56" spans="1:9" ht="20.25" customHeight="1" x14ac:dyDescent="0.25">
      <c r="A56" s="8" t="s">
        <v>59</v>
      </c>
      <c r="B56" s="9">
        <v>150</v>
      </c>
      <c r="C56" s="10">
        <v>0.5</v>
      </c>
      <c r="D56" s="10">
        <v>0.2</v>
      </c>
      <c r="E56" s="10">
        <v>18.3</v>
      </c>
      <c r="F56" s="10">
        <v>77.3</v>
      </c>
      <c r="G56" s="15" t="s">
        <v>60</v>
      </c>
      <c r="H56" s="15">
        <v>2008</v>
      </c>
      <c r="I56" s="15"/>
    </row>
    <row r="57" spans="1:9" ht="30.75" customHeight="1" x14ac:dyDescent="0.25">
      <c r="A57" s="8" t="s">
        <v>31</v>
      </c>
      <c r="B57" s="9">
        <v>20</v>
      </c>
      <c r="C57" s="10">
        <v>0.9</v>
      </c>
      <c r="D57" s="10">
        <v>0.2</v>
      </c>
      <c r="E57" s="10">
        <v>8.5</v>
      </c>
      <c r="F57" s="10">
        <v>40.799999999999997</v>
      </c>
      <c r="G57" s="15" t="s">
        <v>61</v>
      </c>
      <c r="H57" s="15" t="s">
        <v>62</v>
      </c>
      <c r="I57" s="15"/>
    </row>
    <row r="58" spans="1:9" ht="30.75" customHeight="1" x14ac:dyDescent="0.25">
      <c r="A58" s="8" t="s">
        <v>33</v>
      </c>
      <c r="B58" s="9">
        <v>20</v>
      </c>
      <c r="C58" s="10">
        <v>1.5</v>
      </c>
      <c r="D58" s="10">
        <v>0.6</v>
      </c>
      <c r="E58" s="10">
        <v>10.3</v>
      </c>
      <c r="F58" s="10">
        <v>52.4</v>
      </c>
      <c r="G58" s="15" t="s">
        <v>34</v>
      </c>
      <c r="H58" s="15" t="s">
        <v>62</v>
      </c>
      <c r="I58" s="15"/>
    </row>
    <row r="59" spans="1:9" ht="15" customHeight="1" x14ac:dyDescent="0.25">
      <c r="A59" s="18" t="s">
        <v>18</v>
      </c>
      <c r="B59" s="41">
        <v>551</v>
      </c>
      <c r="C59" s="19">
        <f>C53+C54+C55+C56+C57+C58</f>
        <v>22</v>
      </c>
      <c r="D59" s="19">
        <f>D53+D54+D55+D56+D57+D58</f>
        <v>22.1</v>
      </c>
      <c r="E59" s="19">
        <f>E53+E54+E55+E56+E57+E58</f>
        <v>61.2</v>
      </c>
      <c r="F59" s="19">
        <f>F53+F54+F55+F56+F57+F58</f>
        <v>488.5</v>
      </c>
      <c r="G59" s="25"/>
      <c r="H59" s="25"/>
      <c r="I59" s="25"/>
    </row>
    <row r="60" spans="1:9" ht="15" customHeight="1" x14ac:dyDescent="0.25">
      <c r="A60" s="126" t="s">
        <v>35</v>
      </c>
      <c r="B60" s="126"/>
      <c r="C60" s="126"/>
      <c r="D60" s="126"/>
      <c r="E60" s="126"/>
      <c r="F60" s="126"/>
      <c r="G60" s="126"/>
      <c r="H60" s="126"/>
      <c r="I60" s="126"/>
    </row>
    <row r="61" spans="1:9" ht="15" customHeight="1" x14ac:dyDescent="0.25">
      <c r="A61" s="8" t="s">
        <v>63</v>
      </c>
      <c r="B61" s="9">
        <v>150</v>
      </c>
      <c r="C61" s="10">
        <v>0.8</v>
      </c>
      <c r="D61" s="10">
        <v>0.2</v>
      </c>
      <c r="E61" s="10">
        <v>14.8</v>
      </c>
      <c r="F61" s="10">
        <v>65</v>
      </c>
      <c r="G61" s="15">
        <v>442</v>
      </c>
      <c r="H61" s="15">
        <v>2008</v>
      </c>
      <c r="I61" s="15">
        <v>2008</v>
      </c>
    </row>
    <row r="62" spans="1:9" ht="15" customHeight="1" x14ac:dyDescent="0.25">
      <c r="A62" s="8" t="s">
        <v>64</v>
      </c>
      <c r="B62" s="9">
        <v>50</v>
      </c>
      <c r="C62" s="10">
        <v>2</v>
      </c>
      <c r="D62" s="10">
        <v>4.5999999999999996</v>
      </c>
      <c r="E62" s="10">
        <v>24.1</v>
      </c>
      <c r="F62" s="10">
        <v>144</v>
      </c>
      <c r="G62" s="15">
        <v>477</v>
      </c>
      <c r="H62" s="15">
        <v>2008</v>
      </c>
      <c r="I62" s="15">
        <v>2008</v>
      </c>
    </row>
    <row r="63" spans="1:9" ht="15" customHeight="1" x14ac:dyDescent="0.25">
      <c r="A63" s="18" t="s">
        <v>18</v>
      </c>
      <c r="B63" s="41">
        <v>200</v>
      </c>
      <c r="C63" s="19">
        <f>C61+C62</f>
        <v>2.8</v>
      </c>
      <c r="D63" s="19">
        <f>D61+D62</f>
        <v>4.8</v>
      </c>
      <c r="E63" s="19">
        <f>E61+E62</f>
        <v>38.900000000000006</v>
      </c>
      <c r="F63" s="19">
        <f>F61+F62</f>
        <v>209</v>
      </c>
      <c r="G63" s="42"/>
      <c r="H63" s="43"/>
      <c r="I63" s="44"/>
    </row>
    <row r="64" spans="1:9" ht="15" customHeight="1" x14ac:dyDescent="0.25">
      <c r="A64" s="126" t="s">
        <v>38</v>
      </c>
      <c r="B64" s="126"/>
      <c r="C64" s="126"/>
      <c r="D64" s="126"/>
      <c r="E64" s="126"/>
      <c r="F64" s="126"/>
      <c r="G64" s="126"/>
      <c r="H64" s="126"/>
      <c r="I64" s="126"/>
    </row>
    <row r="65" spans="1:9" ht="15" customHeight="1" x14ac:dyDescent="0.25">
      <c r="A65" s="30" t="s">
        <v>65</v>
      </c>
      <c r="B65" s="45">
        <v>50</v>
      </c>
      <c r="C65" s="32">
        <v>8.3000000000000007</v>
      </c>
      <c r="D65" s="32">
        <v>5.33</v>
      </c>
      <c r="E65" s="32">
        <v>0.2</v>
      </c>
      <c r="F65" s="32">
        <v>81</v>
      </c>
      <c r="G65" s="33">
        <v>246</v>
      </c>
      <c r="H65" s="33"/>
      <c r="I65" s="33">
        <v>2012</v>
      </c>
    </row>
    <row r="66" spans="1:9" ht="15" customHeight="1" x14ac:dyDescent="0.25">
      <c r="A66" s="8" t="s">
        <v>66</v>
      </c>
      <c r="B66" s="9">
        <v>130</v>
      </c>
      <c r="C66" s="10">
        <v>2.1</v>
      </c>
      <c r="D66" s="10">
        <v>3.4</v>
      </c>
      <c r="E66" s="10">
        <v>17.3</v>
      </c>
      <c r="F66" s="10">
        <v>79</v>
      </c>
      <c r="G66" s="15">
        <v>333</v>
      </c>
      <c r="H66" s="15"/>
      <c r="I66" s="15">
        <v>2008</v>
      </c>
    </row>
    <row r="67" spans="1:9" ht="18" customHeight="1" x14ac:dyDescent="0.25">
      <c r="A67" s="30" t="s">
        <v>67</v>
      </c>
      <c r="B67" s="45">
        <v>180</v>
      </c>
      <c r="C67" s="32">
        <v>0.6</v>
      </c>
      <c r="D67" s="32">
        <v>0.24</v>
      </c>
      <c r="E67" s="32">
        <v>22</v>
      </c>
      <c r="F67" s="32">
        <v>43</v>
      </c>
      <c r="G67" s="33" t="s">
        <v>68</v>
      </c>
      <c r="H67" s="33">
        <v>2008</v>
      </c>
      <c r="I67" s="33"/>
    </row>
    <row r="68" spans="1:9" ht="22.7" customHeight="1" x14ac:dyDescent="0.25">
      <c r="A68" s="8" t="s">
        <v>31</v>
      </c>
      <c r="B68" s="9">
        <v>25</v>
      </c>
      <c r="C68" s="10">
        <v>1.7</v>
      </c>
      <c r="D68" s="10">
        <v>0.2</v>
      </c>
      <c r="E68" s="10">
        <v>10.6</v>
      </c>
      <c r="F68" s="10">
        <v>51</v>
      </c>
      <c r="G68" s="15" t="s">
        <v>61</v>
      </c>
      <c r="H68" s="15" t="s">
        <v>62</v>
      </c>
      <c r="I68" s="15"/>
    </row>
    <row r="69" spans="1:9" ht="17.25" customHeight="1" x14ac:dyDescent="0.25">
      <c r="A69" s="26" t="s">
        <v>33</v>
      </c>
      <c r="B69" s="9">
        <v>15</v>
      </c>
      <c r="C69" s="9">
        <v>1.1000000000000001</v>
      </c>
      <c r="D69" s="10">
        <v>0.5</v>
      </c>
      <c r="E69" s="10">
        <v>7.7</v>
      </c>
      <c r="F69" s="10">
        <v>39.299999999999997</v>
      </c>
      <c r="G69" s="11" t="s">
        <v>69</v>
      </c>
      <c r="H69" s="15" t="s">
        <v>62</v>
      </c>
      <c r="I69" s="15"/>
    </row>
    <row r="70" spans="1:9" ht="15" customHeight="1" x14ac:dyDescent="0.25">
      <c r="A70" s="46" t="s">
        <v>18</v>
      </c>
      <c r="B70" s="47">
        <f>B65+B66+B67+B68+B69</f>
        <v>400</v>
      </c>
      <c r="C70" s="48">
        <f>C65+C66+C67+C68+C69</f>
        <v>13.799999999999999</v>
      </c>
      <c r="D70" s="48">
        <f>D65+D66+D67+D68+D69</f>
        <v>9.67</v>
      </c>
      <c r="E70" s="48">
        <f>E65+E66+E67+E68+E69</f>
        <v>57.800000000000004</v>
      </c>
      <c r="F70" s="48">
        <f>F65+F66+F67+F68+F69</f>
        <v>293.3</v>
      </c>
      <c r="G70" s="30"/>
      <c r="H70" s="30"/>
      <c r="I70" s="38"/>
    </row>
    <row r="71" spans="1:9" ht="15" customHeight="1" x14ac:dyDescent="0.25">
      <c r="A71" s="151" t="s">
        <v>44</v>
      </c>
      <c r="B71" s="151"/>
      <c r="C71" s="151"/>
      <c r="D71" s="151"/>
      <c r="E71" s="151"/>
      <c r="F71" s="151"/>
      <c r="G71" s="151"/>
      <c r="H71" s="151"/>
      <c r="I71" s="151"/>
    </row>
    <row r="72" spans="1:9" ht="15" customHeight="1" x14ac:dyDescent="0.25">
      <c r="A72" s="30" t="s">
        <v>70</v>
      </c>
      <c r="B72" s="45">
        <v>150</v>
      </c>
      <c r="C72" s="45">
        <v>2.7</v>
      </c>
      <c r="D72" s="32">
        <v>1.5</v>
      </c>
      <c r="E72" s="32">
        <v>6.3</v>
      </c>
      <c r="F72" s="32">
        <v>60</v>
      </c>
      <c r="G72" s="33">
        <v>435</v>
      </c>
      <c r="H72" s="33">
        <v>2008</v>
      </c>
      <c r="I72" s="33">
        <v>2008</v>
      </c>
    </row>
    <row r="73" spans="1:9" ht="15" customHeight="1" x14ac:dyDescent="0.25">
      <c r="A73" s="46" t="s">
        <v>18</v>
      </c>
      <c r="B73" s="49">
        <v>150</v>
      </c>
      <c r="C73" s="48">
        <v>2.7</v>
      </c>
      <c r="D73" s="48">
        <v>1.5</v>
      </c>
      <c r="E73" s="48">
        <v>6.3</v>
      </c>
      <c r="F73" s="48">
        <v>60</v>
      </c>
      <c r="G73" s="30"/>
      <c r="H73" s="30"/>
      <c r="I73" s="38"/>
    </row>
    <row r="74" spans="1:9" ht="15" customHeight="1" x14ac:dyDescent="0.25">
      <c r="A74" s="128" t="s">
        <v>46</v>
      </c>
      <c r="B74" s="128"/>
      <c r="C74" s="48">
        <f>C48+C51+C59+C63+C70+C73</f>
        <v>53.19</v>
      </c>
      <c r="D74" s="48">
        <f>D48+D51+D59+D63+D70+D73</f>
        <v>53.370000000000005</v>
      </c>
      <c r="E74" s="48">
        <f>E48+E51+E59+E63+E70+E73</f>
        <v>229.70000000000005</v>
      </c>
      <c r="F74" s="48">
        <f>F48+F51+F59+F63+F70+F73</f>
        <v>1414.8</v>
      </c>
      <c r="G74" s="30"/>
      <c r="H74" s="30"/>
      <c r="I74" s="38"/>
    </row>
    <row r="75" spans="1:9" ht="15.75" customHeight="1" x14ac:dyDescent="0.25">
      <c r="A75" s="129" t="s">
        <v>71</v>
      </c>
      <c r="B75" s="129"/>
      <c r="C75" s="129"/>
      <c r="D75" s="129"/>
      <c r="E75" s="129"/>
      <c r="F75" s="129"/>
      <c r="G75" s="129"/>
      <c r="H75" s="129"/>
      <c r="I75" s="38"/>
    </row>
    <row r="76" spans="1:9" ht="19.5" customHeight="1" x14ac:dyDescent="0.25">
      <c r="A76" s="130" t="s">
        <v>2</v>
      </c>
      <c r="B76" s="130" t="s">
        <v>3</v>
      </c>
      <c r="C76" s="130" t="s">
        <v>4</v>
      </c>
      <c r="D76" s="130"/>
      <c r="E76" s="130"/>
      <c r="F76" s="132" t="s">
        <v>72</v>
      </c>
      <c r="G76" s="148" t="s">
        <v>10</v>
      </c>
      <c r="H76" s="148"/>
      <c r="I76" s="149" t="s">
        <v>11</v>
      </c>
    </row>
    <row r="77" spans="1:9" ht="28.5" customHeight="1" x14ac:dyDescent="0.25">
      <c r="A77" s="130"/>
      <c r="B77" s="130"/>
      <c r="C77" s="13" t="s">
        <v>7</v>
      </c>
      <c r="D77" s="13" t="s">
        <v>8</v>
      </c>
      <c r="E77" s="13" t="s">
        <v>9</v>
      </c>
      <c r="F77" s="132"/>
      <c r="G77" s="148"/>
      <c r="H77" s="148"/>
      <c r="I77" s="149"/>
    </row>
    <row r="78" spans="1:9" ht="15" customHeight="1" x14ac:dyDescent="0.25">
      <c r="A78" s="122" t="s">
        <v>12</v>
      </c>
      <c r="B78" s="122"/>
      <c r="C78" s="122"/>
      <c r="D78" s="122"/>
      <c r="E78" s="122"/>
      <c r="F78" s="122"/>
      <c r="G78" s="122"/>
      <c r="H78" s="122"/>
      <c r="I78" s="38"/>
    </row>
    <row r="79" spans="1:9" ht="15" customHeight="1" x14ac:dyDescent="0.25">
      <c r="A79" s="8" t="s">
        <v>73</v>
      </c>
      <c r="B79" s="9">
        <v>30</v>
      </c>
      <c r="C79" s="10">
        <v>1.4</v>
      </c>
      <c r="D79" s="10">
        <v>2.1</v>
      </c>
      <c r="E79" s="10">
        <v>15.8</v>
      </c>
      <c r="F79" s="10">
        <v>68</v>
      </c>
      <c r="G79" s="15">
        <v>2</v>
      </c>
      <c r="H79" s="15">
        <v>2012</v>
      </c>
      <c r="I79" s="15">
        <v>2012</v>
      </c>
    </row>
    <row r="80" spans="1:9" ht="26.25" customHeight="1" x14ac:dyDescent="0.25">
      <c r="A80" s="8" t="s">
        <v>74</v>
      </c>
      <c r="B80" s="9">
        <v>30</v>
      </c>
      <c r="C80" s="10">
        <v>0.9</v>
      </c>
      <c r="D80" s="10">
        <v>1.6</v>
      </c>
      <c r="E80" s="10">
        <v>1.8</v>
      </c>
      <c r="F80" s="10">
        <v>24.3</v>
      </c>
      <c r="G80" s="15">
        <v>10</v>
      </c>
      <c r="H80" s="15">
        <v>2012</v>
      </c>
      <c r="I80" s="15">
        <v>2012</v>
      </c>
    </row>
    <row r="81" spans="1:9" ht="15" customHeight="1" x14ac:dyDescent="0.25">
      <c r="A81" s="8" t="s">
        <v>75</v>
      </c>
      <c r="B81" s="9">
        <v>120</v>
      </c>
      <c r="C81" s="10">
        <v>12.3</v>
      </c>
      <c r="D81" s="10">
        <v>16.7</v>
      </c>
      <c r="E81" s="10">
        <v>2.2999999999999998</v>
      </c>
      <c r="F81" s="10">
        <v>119</v>
      </c>
      <c r="G81" s="15">
        <v>214</v>
      </c>
      <c r="H81" s="15">
        <v>2008</v>
      </c>
      <c r="I81" s="15">
        <v>2008</v>
      </c>
    </row>
    <row r="82" spans="1:9" ht="21" customHeight="1" x14ac:dyDescent="0.25">
      <c r="A82" s="8" t="s">
        <v>76</v>
      </c>
      <c r="B82" s="9">
        <v>180</v>
      </c>
      <c r="C82" s="10">
        <v>2.8</v>
      </c>
      <c r="D82" s="10">
        <v>2.4</v>
      </c>
      <c r="E82" s="10">
        <v>12.7</v>
      </c>
      <c r="F82" s="10">
        <v>84</v>
      </c>
      <c r="G82" s="15" t="s">
        <v>77</v>
      </c>
      <c r="H82" s="15">
        <v>2012</v>
      </c>
      <c r="I82" s="15"/>
    </row>
    <row r="83" spans="1:9" ht="15" customHeight="1" x14ac:dyDescent="0.25">
      <c r="A83" s="12" t="s">
        <v>18</v>
      </c>
      <c r="B83" s="13">
        <f>B79+B80+B81+B82</f>
        <v>360</v>
      </c>
      <c r="C83" s="14">
        <f>C79+C80+C81+C82</f>
        <v>17.400000000000002</v>
      </c>
      <c r="D83" s="14">
        <f>D79+D80+D81+D82</f>
        <v>22.799999999999997</v>
      </c>
      <c r="E83" s="14">
        <f>E79+E80+E81+E82</f>
        <v>32.6</v>
      </c>
      <c r="F83" s="35">
        <f>F79+F80+F81+F82</f>
        <v>295.3</v>
      </c>
      <c r="G83" s="36"/>
      <c r="H83" s="37"/>
      <c r="I83" s="38"/>
    </row>
    <row r="84" spans="1:9" ht="15" customHeight="1" x14ac:dyDescent="0.25">
      <c r="A84" s="124" t="s">
        <v>19</v>
      </c>
      <c r="B84" s="124"/>
      <c r="C84" s="124"/>
      <c r="D84" s="124"/>
      <c r="E84" s="124"/>
      <c r="F84" s="124"/>
      <c r="G84" s="124"/>
      <c r="H84" s="124"/>
      <c r="I84" s="38"/>
    </row>
    <row r="85" spans="1:9" ht="16.5" customHeight="1" x14ac:dyDescent="0.25">
      <c r="A85" s="8" t="s">
        <v>78</v>
      </c>
      <c r="B85" s="9">
        <v>120</v>
      </c>
      <c r="C85" s="10">
        <v>0.98</v>
      </c>
      <c r="D85" s="10">
        <v>0.38</v>
      </c>
      <c r="E85" s="10">
        <v>13.85</v>
      </c>
      <c r="F85" s="10">
        <v>63.6</v>
      </c>
      <c r="G85" s="15" t="s">
        <v>79</v>
      </c>
      <c r="H85" s="15" t="s">
        <v>62</v>
      </c>
      <c r="I85" s="15"/>
    </row>
    <row r="86" spans="1:9" ht="15.75" customHeight="1" x14ac:dyDescent="0.25">
      <c r="A86" s="12" t="s">
        <v>18</v>
      </c>
      <c r="B86" s="13">
        <v>120</v>
      </c>
      <c r="C86" s="14">
        <v>0.98</v>
      </c>
      <c r="D86" s="14">
        <v>0.38</v>
      </c>
      <c r="E86" s="14">
        <v>13.85</v>
      </c>
      <c r="F86" s="14">
        <v>63.6</v>
      </c>
      <c r="G86" s="15"/>
      <c r="H86" s="15" t="s">
        <v>62</v>
      </c>
      <c r="I86" s="15"/>
    </row>
    <row r="87" spans="1:9" ht="15" customHeight="1" x14ac:dyDescent="0.25">
      <c r="A87" s="124" t="s">
        <v>22</v>
      </c>
      <c r="B87" s="124"/>
      <c r="C87" s="124"/>
      <c r="D87" s="124"/>
      <c r="E87" s="124"/>
      <c r="F87" s="124"/>
      <c r="G87" s="124"/>
      <c r="H87" s="124"/>
      <c r="I87" s="38"/>
    </row>
    <row r="88" spans="1:9" ht="20.25" customHeight="1" x14ac:dyDescent="0.25">
      <c r="A88" s="8" t="s">
        <v>80</v>
      </c>
      <c r="B88" s="9">
        <v>40</v>
      </c>
      <c r="C88" s="9">
        <v>0.3</v>
      </c>
      <c r="D88" s="10">
        <v>0</v>
      </c>
      <c r="E88" s="10">
        <v>1</v>
      </c>
      <c r="F88" s="10">
        <v>5.6</v>
      </c>
      <c r="G88" s="14" t="s">
        <v>81</v>
      </c>
      <c r="H88" s="15" t="s">
        <v>62</v>
      </c>
      <c r="I88" s="15"/>
    </row>
    <row r="89" spans="1:9" ht="42" customHeight="1" x14ac:dyDescent="0.25">
      <c r="A89" s="8" t="s">
        <v>82</v>
      </c>
      <c r="B89" s="9" t="s">
        <v>83</v>
      </c>
      <c r="C89" s="9">
        <v>4.2</v>
      </c>
      <c r="D89" s="10">
        <v>6.3</v>
      </c>
      <c r="E89" s="10">
        <v>5.7</v>
      </c>
      <c r="F89" s="10">
        <v>98.1</v>
      </c>
      <c r="G89" s="11">
        <v>67</v>
      </c>
      <c r="H89" s="15">
        <v>2012</v>
      </c>
      <c r="I89" s="15">
        <v>2012</v>
      </c>
    </row>
    <row r="90" spans="1:9" ht="15" customHeight="1" x14ac:dyDescent="0.25">
      <c r="A90" s="8" t="s">
        <v>84</v>
      </c>
      <c r="B90" s="9" t="s">
        <v>85</v>
      </c>
      <c r="C90" s="9">
        <v>15.1</v>
      </c>
      <c r="D90" s="10">
        <v>15.2</v>
      </c>
      <c r="E90" s="10">
        <v>3.5</v>
      </c>
      <c r="F90" s="10">
        <v>134</v>
      </c>
      <c r="G90" s="11">
        <v>277</v>
      </c>
      <c r="H90" s="15">
        <v>2012</v>
      </c>
      <c r="I90" s="15">
        <v>2012</v>
      </c>
    </row>
    <row r="91" spans="1:9" ht="23.25" customHeight="1" x14ac:dyDescent="0.25">
      <c r="A91" s="8" t="s">
        <v>86</v>
      </c>
      <c r="B91" s="9">
        <v>110</v>
      </c>
      <c r="C91" s="9">
        <v>5.8</v>
      </c>
      <c r="D91" s="10">
        <v>4.78</v>
      </c>
      <c r="E91" s="10">
        <v>26.8</v>
      </c>
      <c r="F91" s="10">
        <v>174</v>
      </c>
      <c r="G91" s="11">
        <v>181</v>
      </c>
      <c r="H91" s="15">
        <v>2008</v>
      </c>
      <c r="I91" s="15">
        <v>2008</v>
      </c>
    </row>
    <row r="92" spans="1:9" ht="15" customHeight="1" x14ac:dyDescent="0.25">
      <c r="A92" s="8" t="s">
        <v>42</v>
      </c>
      <c r="B92" s="9" t="s">
        <v>87</v>
      </c>
      <c r="C92" s="9">
        <v>0.08</v>
      </c>
      <c r="D92" s="10">
        <v>0.04</v>
      </c>
      <c r="E92" s="10">
        <v>6.83</v>
      </c>
      <c r="F92" s="10">
        <v>28</v>
      </c>
      <c r="G92" s="13">
        <v>392</v>
      </c>
      <c r="H92" s="15">
        <v>2012</v>
      </c>
      <c r="I92" s="15">
        <v>2012</v>
      </c>
    </row>
    <row r="93" spans="1:9" ht="30.75" customHeight="1" x14ac:dyDescent="0.25">
      <c r="A93" s="8" t="s">
        <v>31</v>
      </c>
      <c r="B93" s="9">
        <v>15</v>
      </c>
      <c r="C93" s="10">
        <v>1</v>
      </c>
      <c r="D93" s="10">
        <v>0.12</v>
      </c>
      <c r="E93" s="10">
        <v>6.4</v>
      </c>
      <c r="F93" s="10">
        <v>31</v>
      </c>
      <c r="G93" s="11" t="s">
        <v>88</v>
      </c>
      <c r="H93" s="15" t="s">
        <v>62</v>
      </c>
      <c r="I93" s="15"/>
    </row>
    <row r="94" spans="1:9" ht="15.75" customHeight="1" x14ac:dyDescent="0.25">
      <c r="A94" s="8" t="s">
        <v>33</v>
      </c>
      <c r="B94" s="9">
        <v>15</v>
      </c>
      <c r="C94" s="9">
        <v>1.1000000000000001</v>
      </c>
      <c r="D94" s="10">
        <v>0.5</v>
      </c>
      <c r="E94" s="10">
        <v>7.7</v>
      </c>
      <c r="F94" s="10">
        <v>39.299999999999997</v>
      </c>
      <c r="G94" s="11" t="s">
        <v>69</v>
      </c>
      <c r="H94" s="15" t="s">
        <v>62</v>
      </c>
      <c r="I94" s="15"/>
    </row>
    <row r="95" spans="1:9" ht="15" customHeight="1" x14ac:dyDescent="0.25">
      <c r="A95" s="12" t="s">
        <v>18</v>
      </c>
      <c r="B95" s="13">
        <v>659</v>
      </c>
      <c r="C95" s="13">
        <f>C88+C89+C90+C91+C92+C93+C94</f>
        <v>27.580000000000002</v>
      </c>
      <c r="D95" s="13">
        <f>D88+D89+D90+D91+D92+D93+D94</f>
        <v>26.94</v>
      </c>
      <c r="E95" s="14">
        <f>E88+E89+E90+E91+E92+E93+E94</f>
        <v>57.93</v>
      </c>
      <c r="F95" s="14">
        <f>SUM(F88:F94)</f>
        <v>510</v>
      </c>
      <c r="G95" s="10"/>
      <c r="H95" s="15"/>
      <c r="I95" s="15"/>
    </row>
    <row r="96" spans="1:9" ht="15" customHeight="1" x14ac:dyDescent="0.25">
      <c r="A96" s="124" t="s">
        <v>35</v>
      </c>
      <c r="B96" s="124"/>
      <c r="C96" s="124"/>
      <c r="D96" s="124"/>
      <c r="E96" s="124"/>
      <c r="F96" s="124"/>
      <c r="G96" s="124"/>
      <c r="H96" s="124"/>
      <c r="I96" s="38"/>
    </row>
    <row r="97" spans="1:9" ht="15" customHeight="1" x14ac:dyDescent="0.25">
      <c r="A97" s="8" t="s">
        <v>89</v>
      </c>
      <c r="B97" s="9">
        <v>50</v>
      </c>
      <c r="C97" s="9">
        <v>3.6</v>
      </c>
      <c r="D97" s="10">
        <v>5.9</v>
      </c>
      <c r="E97" s="10">
        <v>24</v>
      </c>
      <c r="F97" s="10">
        <v>150.30000000000001</v>
      </c>
      <c r="G97" s="10">
        <v>467</v>
      </c>
      <c r="H97" s="15">
        <v>2008</v>
      </c>
      <c r="I97" s="15">
        <v>2008</v>
      </c>
    </row>
    <row r="98" spans="1:9" ht="33.75" customHeight="1" x14ac:dyDescent="0.25">
      <c r="A98" s="8" t="s">
        <v>90</v>
      </c>
      <c r="B98" s="9">
        <v>150</v>
      </c>
      <c r="C98" s="10">
        <v>0</v>
      </c>
      <c r="D98" s="10">
        <v>0</v>
      </c>
      <c r="E98" s="10">
        <v>15</v>
      </c>
      <c r="F98" s="10">
        <v>57</v>
      </c>
      <c r="G98" s="15" t="s">
        <v>91</v>
      </c>
      <c r="H98" s="15">
        <v>2008</v>
      </c>
      <c r="I98" s="15"/>
    </row>
    <row r="99" spans="1:9" ht="15" customHeight="1" x14ac:dyDescent="0.25">
      <c r="A99" s="18" t="s">
        <v>18</v>
      </c>
      <c r="B99" s="41">
        <f>B97+B98</f>
        <v>200</v>
      </c>
      <c r="C99" s="19">
        <f>C97+C98</f>
        <v>3.6</v>
      </c>
      <c r="D99" s="19">
        <f>D97+D98</f>
        <v>5.9</v>
      </c>
      <c r="E99" s="19">
        <f>E97+E98</f>
        <v>39</v>
      </c>
      <c r="F99" s="19">
        <f>F97+F98</f>
        <v>207.3</v>
      </c>
      <c r="G99" s="20"/>
      <c r="H99" s="25"/>
      <c r="I99" s="25"/>
    </row>
    <row r="100" spans="1:9" ht="15" customHeight="1" x14ac:dyDescent="0.25">
      <c r="A100" s="126" t="s">
        <v>38</v>
      </c>
      <c r="B100" s="126"/>
      <c r="C100" s="126"/>
      <c r="D100" s="126"/>
      <c r="E100" s="126"/>
      <c r="F100" s="126"/>
      <c r="G100" s="126"/>
      <c r="H100" s="126"/>
      <c r="I100" s="126"/>
    </row>
    <row r="101" spans="1:9" ht="15" customHeight="1" x14ac:dyDescent="0.25">
      <c r="A101" s="30" t="s">
        <v>92</v>
      </c>
      <c r="B101" s="45">
        <v>10</v>
      </c>
      <c r="C101" s="45">
        <v>2.2999999999999998</v>
      </c>
      <c r="D101" s="32">
        <v>3</v>
      </c>
      <c r="E101" s="32">
        <v>0</v>
      </c>
      <c r="F101" s="32">
        <v>22</v>
      </c>
      <c r="G101" s="49">
        <v>14</v>
      </c>
      <c r="H101" s="33">
        <v>2008</v>
      </c>
      <c r="I101" s="33">
        <v>2008</v>
      </c>
    </row>
    <row r="102" spans="1:9" ht="15" customHeight="1" x14ac:dyDescent="0.25">
      <c r="A102" s="30" t="s">
        <v>93</v>
      </c>
      <c r="B102" s="45">
        <v>170</v>
      </c>
      <c r="C102" s="32">
        <v>14</v>
      </c>
      <c r="D102" s="32">
        <v>14</v>
      </c>
      <c r="E102" s="32">
        <v>12.1</v>
      </c>
      <c r="F102" s="32">
        <v>102.4</v>
      </c>
      <c r="G102" s="49">
        <v>298</v>
      </c>
      <c r="H102" s="33"/>
      <c r="I102" s="33">
        <v>2012</v>
      </c>
    </row>
    <row r="103" spans="1:9" ht="18" customHeight="1" x14ac:dyDescent="0.25">
      <c r="A103" s="8" t="s">
        <v>94</v>
      </c>
      <c r="B103" s="9">
        <v>150</v>
      </c>
      <c r="C103" s="9">
        <v>0.1</v>
      </c>
      <c r="D103" s="10">
        <v>0.01</v>
      </c>
      <c r="E103" s="10">
        <v>14.1</v>
      </c>
      <c r="F103" s="10">
        <v>54</v>
      </c>
      <c r="G103" s="49" t="s">
        <v>95</v>
      </c>
      <c r="H103" s="49">
        <v>2008</v>
      </c>
      <c r="I103" s="49"/>
    </row>
    <row r="104" spans="1:9" ht="27" customHeight="1" x14ac:dyDescent="0.25">
      <c r="A104" s="8" t="s">
        <v>31</v>
      </c>
      <c r="B104" s="9">
        <v>25</v>
      </c>
      <c r="C104" s="10">
        <v>1.7</v>
      </c>
      <c r="D104" s="10">
        <v>0.2</v>
      </c>
      <c r="E104" s="10">
        <v>10.6</v>
      </c>
      <c r="F104" s="10">
        <v>51</v>
      </c>
      <c r="G104" s="15" t="s">
        <v>61</v>
      </c>
      <c r="H104" s="15" t="s">
        <v>62</v>
      </c>
      <c r="I104" s="15"/>
    </row>
    <row r="105" spans="1:9" ht="15" customHeight="1" x14ac:dyDescent="0.25">
      <c r="A105" s="26" t="s">
        <v>33</v>
      </c>
      <c r="B105" s="9">
        <v>25</v>
      </c>
      <c r="C105" s="9">
        <v>1.8</v>
      </c>
      <c r="D105" s="10">
        <v>0.8</v>
      </c>
      <c r="E105" s="10">
        <v>12.8</v>
      </c>
      <c r="F105" s="10">
        <v>65.5</v>
      </c>
      <c r="G105" s="11" t="s">
        <v>96</v>
      </c>
      <c r="H105" s="15" t="s">
        <v>62</v>
      </c>
      <c r="I105" s="15"/>
    </row>
    <row r="106" spans="1:9" ht="15" customHeight="1" x14ac:dyDescent="0.25">
      <c r="A106" s="46" t="s">
        <v>18</v>
      </c>
      <c r="B106" s="47">
        <f>B101+B102+B103+B104+B105</f>
        <v>380</v>
      </c>
      <c r="C106" s="48">
        <f>C102+C103+C104+C105</f>
        <v>17.599999999999998</v>
      </c>
      <c r="D106" s="48">
        <f>D102+D103+D104+D105</f>
        <v>15.01</v>
      </c>
      <c r="E106" s="48">
        <f>E102+E103+E104+E105</f>
        <v>49.599999999999994</v>
      </c>
      <c r="F106" s="48">
        <f>F101+F102+F103+F104+F105</f>
        <v>294.89999999999998</v>
      </c>
      <c r="G106" s="30"/>
      <c r="H106" s="30"/>
      <c r="I106" s="38"/>
    </row>
    <row r="107" spans="1:9" ht="15" customHeight="1" x14ac:dyDescent="0.25">
      <c r="A107" s="126" t="s">
        <v>44</v>
      </c>
      <c r="B107" s="126"/>
      <c r="C107" s="126"/>
      <c r="D107" s="126"/>
      <c r="E107" s="126"/>
      <c r="F107" s="126"/>
      <c r="G107" s="126"/>
      <c r="H107" s="126"/>
      <c r="I107" s="126"/>
    </row>
    <row r="108" spans="1:9" ht="15" customHeight="1" x14ac:dyDescent="0.25">
      <c r="A108" s="8" t="s">
        <v>97</v>
      </c>
      <c r="B108" s="9">
        <v>150</v>
      </c>
      <c r="C108" s="10">
        <v>4.5</v>
      </c>
      <c r="D108" s="10">
        <v>2.5</v>
      </c>
      <c r="E108" s="10">
        <v>6</v>
      </c>
      <c r="F108" s="10">
        <v>46.5</v>
      </c>
      <c r="G108" s="15">
        <v>435</v>
      </c>
      <c r="H108" s="15">
        <v>2008</v>
      </c>
      <c r="I108" s="15">
        <v>2008</v>
      </c>
    </row>
    <row r="109" spans="1:9" ht="15" customHeight="1" x14ac:dyDescent="0.25">
      <c r="A109" s="46" t="s">
        <v>18</v>
      </c>
      <c r="B109" s="49">
        <v>150</v>
      </c>
      <c r="C109" s="10">
        <v>4.5</v>
      </c>
      <c r="D109" s="10">
        <v>2.5</v>
      </c>
      <c r="E109" s="10">
        <v>6</v>
      </c>
      <c r="F109" s="10">
        <v>46.5</v>
      </c>
      <c r="G109" s="30"/>
      <c r="H109" s="30"/>
      <c r="I109" s="38"/>
    </row>
    <row r="110" spans="1:9" ht="15" customHeight="1" x14ac:dyDescent="0.25">
      <c r="A110" s="128" t="s">
        <v>46</v>
      </c>
      <c r="B110" s="128"/>
      <c r="C110" s="48">
        <f>C83+C86+C95+C99+C109</f>
        <v>54.060000000000009</v>
      </c>
      <c r="D110" s="48">
        <f>D83+D86+D95+D99+D109</f>
        <v>58.519999999999996</v>
      </c>
      <c r="E110" s="48">
        <f>E83+E86+E95+E99+E109</f>
        <v>149.38</v>
      </c>
      <c r="F110" s="48">
        <f>F83+F86+F95+F99+F106+F109</f>
        <v>1417.6</v>
      </c>
      <c r="G110" s="30"/>
      <c r="H110" s="30"/>
      <c r="I110" s="38"/>
    </row>
    <row r="111" spans="1:9" ht="15.75" customHeight="1" x14ac:dyDescent="0.25">
      <c r="A111" s="140" t="s">
        <v>98</v>
      </c>
      <c r="B111" s="140"/>
      <c r="C111" s="140"/>
      <c r="D111" s="140"/>
      <c r="E111" s="140"/>
      <c r="F111" s="140"/>
      <c r="G111" s="140"/>
      <c r="H111" s="140"/>
      <c r="I111" s="140"/>
    </row>
    <row r="112" spans="1:9" ht="19.5" customHeight="1" x14ac:dyDescent="0.25">
      <c r="A112" s="146" t="s">
        <v>2</v>
      </c>
      <c r="B112" s="146" t="s">
        <v>3</v>
      </c>
      <c r="C112" s="146" t="s">
        <v>4</v>
      </c>
      <c r="D112" s="146"/>
      <c r="E112" s="146"/>
      <c r="F112" s="147" t="s">
        <v>72</v>
      </c>
      <c r="G112" s="132" t="s">
        <v>10</v>
      </c>
      <c r="H112" s="132"/>
      <c r="I112" s="133" t="s">
        <v>11</v>
      </c>
    </row>
    <row r="113" spans="1:9" ht="21" customHeight="1" x14ac:dyDescent="0.25">
      <c r="A113" s="146"/>
      <c r="B113" s="146"/>
      <c r="C113" s="49" t="s">
        <v>7</v>
      </c>
      <c r="D113" s="49" t="s">
        <v>8</v>
      </c>
      <c r="E113" s="49" t="s">
        <v>9</v>
      </c>
      <c r="F113" s="147"/>
      <c r="G113" s="132"/>
      <c r="H113" s="132"/>
      <c r="I113" s="133"/>
    </row>
    <row r="114" spans="1:9" ht="15" customHeight="1" x14ac:dyDescent="0.25">
      <c r="A114" s="143" t="s">
        <v>12</v>
      </c>
      <c r="B114" s="143"/>
      <c r="C114" s="143"/>
      <c r="D114" s="143"/>
      <c r="E114" s="143"/>
      <c r="F114" s="143"/>
      <c r="G114" s="143"/>
      <c r="H114" s="143"/>
      <c r="I114" s="39"/>
    </row>
    <row r="115" spans="1:9" ht="15" customHeight="1" x14ac:dyDescent="0.25">
      <c r="A115" s="4" t="s">
        <v>13</v>
      </c>
      <c r="B115" s="5">
        <v>30</v>
      </c>
      <c r="C115" s="6">
        <v>3.24</v>
      </c>
      <c r="D115" s="6">
        <v>4.0999999999999996</v>
      </c>
      <c r="E115" s="6">
        <v>7</v>
      </c>
      <c r="F115" s="6">
        <v>62</v>
      </c>
      <c r="G115" s="123">
        <v>1</v>
      </c>
      <c r="H115" s="123"/>
      <c r="I115" s="7">
        <v>2012</v>
      </c>
    </row>
    <row r="116" spans="1:9" ht="15" customHeight="1" x14ac:dyDescent="0.25">
      <c r="A116" s="8" t="s">
        <v>99</v>
      </c>
      <c r="B116" s="9">
        <v>155</v>
      </c>
      <c r="C116" s="10">
        <v>4.2</v>
      </c>
      <c r="D116" s="10">
        <v>5.6</v>
      </c>
      <c r="E116" s="10">
        <v>18.7</v>
      </c>
      <c r="F116" s="10">
        <v>142.1</v>
      </c>
      <c r="G116" s="15">
        <v>189</v>
      </c>
      <c r="H116" s="15"/>
      <c r="I116" s="15">
        <v>2008</v>
      </c>
    </row>
    <row r="117" spans="1:9" ht="15" customHeight="1" x14ac:dyDescent="0.25">
      <c r="A117" s="8" t="s">
        <v>100</v>
      </c>
      <c r="B117" s="9">
        <v>180</v>
      </c>
      <c r="C117" s="10">
        <v>3.8</v>
      </c>
      <c r="D117" s="10">
        <v>3.2</v>
      </c>
      <c r="E117" s="10">
        <v>15.6</v>
      </c>
      <c r="F117" s="10">
        <v>107</v>
      </c>
      <c r="G117" s="15" t="s">
        <v>101</v>
      </c>
      <c r="H117" s="15"/>
      <c r="I117" s="15"/>
    </row>
    <row r="118" spans="1:9" ht="15" customHeight="1" x14ac:dyDescent="0.25">
      <c r="A118" s="12" t="s">
        <v>18</v>
      </c>
      <c r="B118" s="13">
        <f>B115+B116+B117</f>
        <v>365</v>
      </c>
      <c r="C118" s="14">
        <f>C115+C116+C117</f>
        <v>11.24</v>
      </c>
      <c r="D118" s="14">
        <f>D115+D116+D117</f>
        <v>12.899999999999999</v>
      </c>
      <c r="E118" s="14">
        <f>E115+E116+E117</f>
        <v>41.3</v>
      </c>
      <c r="F118" s="14">
        <f>F115+F116+F117</f>
        <v>311.10000000000002</v>
      </c>
      <c r="G118" s="36"/>
      <c r="H118" s="37"/>
      <c r="I118" s="38"/>
    </row>
    <row r="119" spans="1:9" ht="15" customHeight="1" x14ac:dyDescent="0.25">
      <c r="A119" s="144" t="s">
        <v>19</v>
      </c>
      <c r="B119" s="144"/>
      <c r="C119" s="144"/>
      <c r="D119" s="144"/>
      <c r="E119" s="144"/>
      <c r="F119" s="144"/>
      <c r="G119" s="144"/>
      <c r="H119" s="144"/>
      <c r="I119" s="38"/>
    </row>
    <row r="120" spans="1:9" ht="15" customHeight="1" x14ac:dyDescent="0.25">
      <c r="A120" s="8" t="s">
        <v>102</v>
      </c>
      <c r="B120" s="9">
        <v>150</v>
      </c>
      <c r="C120" s="10">
        <v>0.8</v>
      </c>
      <c r="D120" s="10">
        <v>0.2</v>
      </c>
      <c r="E120" s="10">
        <v>14.8</v>
      </c>
      <c r="F120" s="10">
        <v>65</v>
      </c>
      <c r="G120" s="15">
        <v>442</v>
      </c>
      <c r="H120" s="15">
        <v>2008</v>
      </c>
      <c r="I120" s="15">
        <v>2008</v>
      </c>
    </row>
    <row r="121" spans="1:9" ht="15" customHeight="1" x14ac:dyDescent="0.25">
      <c r="A121" s="12" t="s">
        <v>18</v>
      </c>
      <c r="B121" s="13">
        <v>150</v>
      </c>
      <c r="C121" s="14">
        <v>0.8</v>
      </c>
      <c r="D121" s="14">
        <v>0.2</v>
      </c>
      <c r="E121" s="14">
        <v>14.8</v>
      </c>
      <c r="F121" s="14">
        <v>65</v>
      </c>
      <c r="G121" s="17"/>
      <c r="H121" s="15"/>
      <c r="I121" s="15"/>
    </row>
    <row r="122" spans="1:9" ht="15" customHeight="1" x14ac:dyDescent="0.25">
      <c r="A122" s="124" t="s">
        <v>22</v>
      </c>
      <c r="B122" s="124"/>
      <c r="C122" s="124"/>
      <c r="D122" s="124"/>
      <c r="E122" s="124"/>
      <c r="F122" s="124"/>
      <c r="G122" s="124"/>
      <c r="H122" s="124"/>
      <c r="I122" s="38"/>
    </row>
    <row r="123" spans="1:9" ht="21" customHeight="1" x14ac:dyDescent="0.25">
      <c r="A123" s="8" t="s">
        <v>103</v>
      </c>
      <c r="B123" s="9">
        <v>40</v>
      </c>
      <c r="C123" s="10">
        <v>0.6</v>
      </c>
      <c r="D123" s="10">
        <v>6.1</v>
      </c>
      <c r="E123" s="10">
        <v>4.8</v>
      </c>
      <c r="F123" s="10">
        <v>76.8</v>
      </c>
      <c r="G123" s="15">
        <v>43</v>
      </c>
      <c r="H123" s="15">
        <v>2008</v>
      </c>
      <c r="I123" s="15">
        <v>2008</v>
      </c>
    </row>
    <row r="124" spans="1:9" ht="30.75" customHeight="1" x14ac:dyDescent="0.25">
      <c r="A124" s="8" t="s">
        <v>104</v>
      </c>
      <c r="B124" s="9" t="s">
        <v>105</v>
      </c>
      <c r="C124" s="10">
        <v>4.5</v>
      </c>
      <c r="D124" s="10">
        <v>6.2</v>
      </c>
      <c r="E124" s="10">
        <v>7.7</v>
      </c>
      <c r="F124" s="10">
        <v>105.7</v>
      </c>
      <c r="G124" s="15">
        <v>57</v>
      </c>
      <c r="H124" s="15">
        <v>2012</v>
      </c>
      <c r="I124" s="15">
        <v>2012</v>
      </c>
    </row>
    <row r="125" spans="1:9" ht="15" customHeight="1" x14ac:dyDescent="0.25">
      <c r="A125" s="8" t="s">
        <v>106</v>
      </c>
      <c r="B125" s="9">
        <v>80</v>
      </c>
      <c r="C125" s="10">
        <v>10.1</v>
      </c>
      <c r="D125" s="10">
        <v>5.3</v>
      </c>
      <c r="E125" s="10">
        <v>20</v>
      </c>
      <c r="F125" s="10">
        <v>152</v>
      </c>
      <c r="G125" s="15">
        <v>269</v>
      </c>
      <c r="H125" s="15">
        <v>2012</v>
      </c>
      <c r="I125" s="15">
        <v>2012</v>
      </c>
    </row>
    <row r="126" spans="1:9" ht="21" customHeight="1" x14ac:dyDescent="0.25">
      <c r="A126" s="8" t="s">
        <v>107</v>
      </c>
      <c r="B126" s="9">
        <v>120</v>
      </c>
      <c r="C126" s="10">
        <v>2</v>
      </c>
      <c r="D126" s="10">
        <v>1.6</v>
      </c>
      <c r="E126" s="10">
        <v>7.8</v>
      </c>
      <c r="F126" s="10">
        <v>53.5</v>
      </c>
      <c r="G126" s="15">
        <v>129</v>
      </c>
      <c r="H126" s="15">
        <v>2008</v>
      </c>
      <c r="I126" s="15">
        <v>2008</v>
      </c>
    </row>
    <row r="127" spans="1:9" ht="15" customHeight="1" x14ac:dyDescent="0.25">
      <c r="A127" s="8" t="s">
        <v>15</v>
      </c>
      <c r="B127" s="9" t="s">
        <v>16</v>
      </c>
      <c r="C127" s="10">
        <v>0.12</v>
      </c>
      <c r="D127" s="10">
        <v>0</v>
      </c>
      <c r="E127" s="10">
        <v>8.52</v>
      </c>
      <c r="F127" s="10">
        <v>36</v>
      </c>
      <c r="G127" s="136" t="s">
        <v>17</v>
      </c>
      <c r="H127" s="136"/>
      <c r="I127" s="11"/>
    </row>
    <row r="128" spans="1:9" ht="30.75" customHeight="1" x14ac:dyDescent="0.25">
      <c r="A128" s="8" t="s">
        <v>31</v>
      </c>
      <c r="B128" s="9">
        <v>15</v>
      </c>
      <c r="C128" s="10">
        <v>1</v>
      </c>
      <c r="D128" s="10">
        <v>0.12</v>
      </c>
      <c r="E128" s="10">
        <v>6.4</v>
      </c>
      <c r="F128" s="10">
        <v>31</v>
      </c>
      <c r="G128" s="11" t="s">
        <v>88</v>
      </c>
      <c r="H128" s="15" t="s">
        <v>62</v>
      </c>
      <c r="I128" s="15"/>
    </row>
    <row r="129" spans="1:9" ht="17.25" customHeight="1" x14ac:dyDescent="0.25">
      <c r="A129" s="8" t="s">
        <v>33</v>
      </c>
      <c r="B129" s="9">
        <v>15</v>
      </c>
      <c r="C129" s="9">
        <v>1.1000000000000001</v>
      </c>
      <c r="D129" s="10">
        <v>0.5</v>
      </c>
      <c r="E129" s="10">
        <v>7.7</v>
      </c>
      <c r="F129" s="10">
        <v>39.299999999999997</v>
      </c>
      <c r="G129" s="11" t="s">
        <v>69</v>
      </c>
      <c r="H129" s="15" t="s">
        <v>62</v>
      </c>
      <c r="I129" s="15"/>
    </row>
    <row r="130" spans="1:9" ht="15" customHeight="1" x14ac:dyDescent="0.25">
      <c r="A130" s="12" t="s">
        <v>18</v>
      </c>
      <c r="B130" s="50">
        <v>570</v>
      </c>
      <c r="C130" s="14">
        <f>C123+C124+C125+C126+C127+C128+C129</f>
        <v>19.420000000000002</v>
      </c>
      <c r="D130" s="14">
        <f>D123+D124+D125+D126+D127+D128+D129</f>
        <v>19.820000000000004</v>
      </c>
      <c r="E130" s="14">
        <f>E123+E124+E125+E126+E127+E128+E129</f>
        <v>62.919999999999995</v>
      </c>
      <c r="F130" s="14">
        <f>F123+F124+F125+F126+F127+F128+F129</f>
        <v>494.3</v>
      </c>
      <c r="G130" s="17"/>
      <c r="H130" s="15"/>
      <c r="I130" s="15"/>
    </row>
    <row r="131" spans="1:9" ht="15" customHeight="1" x14ac:dyDescent="0.25">
      <c r="A131" s="124" t="s">
        <v>35</v>
      </c>
      <c r="B131" s="124"/>
      <c r="C131" s="124"/>
      <c r="D131" s="124"/>
      <c r="E131" s="124"/>
      <c r="F131" s="124"/>
      <c r="G131" s="124"/>
      <c r="H131" s="124"/>
      <c r="I131" s="38"/>
    </row>
    <row r="132" spans="1:9" ht="14.25" customHeight="1" x14ac:dyDescent="0.25">
      <c r="A132" s="51" t="s">
        <v>108</v>
      </c>
      <c r="B132" s="52">
        <v>100</v>
      </c>
      <c r="C132" s="10">
        <v>2.8</v>
      </c>
      <c r="D132" s="10">
        <v>2.5</v>
      </c>
      <c r="E132" s="10">
        <v>4.5</v>
      </c>
      <c r="F132" s="14">
        <v>56.5</v>
      </c>
      <c r="G132" s="15" t="s">
        <v>109</v>
      </c>
      <c r="H132" s="15" t="s">
        <v>62</v>
      </c>
      <c r="I132" s="15"/>
    </row>
    <row r="133" spans="1:9" ht="15" customHeight="1" x14ac:dyDescent="0.25">
      <c r="A133" s="8" t="s">
        <v>110</v>
      </c>
      <c r="B133" s="53">
        <v>150</v>
      </c>
      <c r="C133" s="20">
        <v>0.3</v>
      </c>
      <c r="D133" s="20">
        <v>0.02</v>
      </c>
      <c r="E133" s="20">
        <v>20.8</v>
      </c>
      <c r="F133" s="20">
        <v>85</v>
      </c>
      <c r="G133" s="25" t="s">
        <v>111</v>
      </c>
      <c r="H133" s="25">
        <v>2008</v>
      </c>
      <c r="I133" s="25"/>
    </row>
    <row r="134" spans="1:9" ht="15" customHeight="1" x14ac:dyDescent="0.25">
      <c r="A134" s="30" t="s">
        <v>112</v>
      </c>
      <c r="B134" s="45">
        <v>20</v>
      </c>
      <c r="C134" s="32">
        <v>1.52</v>
      </c>
      <c r="D134" s="32">
        <v>2</v>
      </c>
      <c r="E134" s="32">
        <v>17.3</v>
      </c>
      <c r="F134" s="32">
        <v>58.2</v>
      </c>
      <c r="G134" s="33" t="s">
        <v>113</v>
      </c>
      <c r="H134" s="33"/>
      <c r="I134" s="33"/>
    </row>
    <row r="135" spans="1:9" ht="15" customHeight="1" x14ac:dyDescent="0.25">
      <c r="A135" s="12" t="s">
        <v>18</v>
      </c>
      <c r="B135" s="13">
        <f>B132+B133+B134</f>
        <v>270</v>
      </c>
      <c r="C135" s="14">
        <f>C132+C133+C134</f>
        <v>4.6199999999999992</v>
      </c>
      <c r="D135" s="14">
        <f>D132+D133+D134</f>
        <v>4.5199999999999996</v>
      </c>
      <c r="E135" s="14">
        <f>E132+E133+E134</f>
        <v>42.6</v>
      </c>
      <c r="F135" s="14">
        <f>F132+F133+F134</f>
        <v>199.7</v>
      </c>
      <c r="G135" s="15"/>
      <c r="H135" s="15"/>
      <c r="I135" s="15"/>
    </row>
    <row r="136" spans="1:9" ht="15" customHeight="1" x14ac:dyDescent="0.25">
      <c r="A136" s="126" t="s">
        <v>38</v>
      </c>
      <c r="B136" s="126"/>
      <c r="C136" s="126"/>
      <c r="D136" s="126"/>
      <c r="E136" s="126"/>
      <c r="F136" s="126"/>
      <c r="G136" s="126"/>
      <c r="H136" s="126"/>
      <c r="I136" s="126"/>
    </row>
    <row r="137" spans="1:9" ht="15" customHeight="1" x14ac:dyDescent="0.25">
      <c r="A137" s="54" t="s">
        <v>114</v>
      </c>
      <c r="B137" s="55">
        <v>135</v>
      </c>
      <c r="C137" s="56">
        <v>24</v>
      </c>
      <c r="D137" s="56">
        <v>12.3</v>
      </c>
      <c r="E137" s="56">
        <v>21.7</v>
      </c>
      <c r="F137" s="56">
        <v>120.8</v>
      </c>
      <c r="G137" s="57">
        <v>224</v>
      </c>
      <c r="H137" s="57"/>
      <c r="I137" s="57">
        <v>2008</v>
      </c>
    </row>
    <row r="138" spans="1:9" ht="15" customHeight="1" x14ac:dyDescent="0.25">
      <c r="A138" s="30" t="s">
        <v>115</v>
      </c>
      <c r="B138" s="45">
        <v>50</v>
      </c>
      <c r="C138" s="32">
        <v>0.9</v>
      </c>
      <c r="D138" s="32">
        <v>2.2999999999999998</v>
      </c>
      <c r="E138" s="32">
        <v>6.5</v>
      </c>
      <c r="F138" s="32">
        <v>35</v>
      </c>
      <c r="G138" s="33">
        <v>367</v>
      </c>
      <c r="H138" s="33"/>
      <c r="I138" s="33">
        <v>2008</v>
      </c>
    </row>
    <row r="139" spans="1:9" ht="15" customHeight="1" x14ac:dyDescent="0.25">
      <c r="A139" s="30" t="s">
        <v>36</v>
      </c>
      <c r="B139" s="9">
        <v>200</v>
      </c>
      <c r="C139" s="10">
        <v>6</v>
      </c>
      <c r="D139" s="10">
        <v>4</v>
      </c>
      <c r="E139" s="10">
        <v>9.8000000000000007</v>
      </c>
      <c r="F139" s="10">
        <v>98.9</v>
      </c>
      <c r="G139" s="15">
        <v>434</v>
      </c>
      <c r="H139" s="15">
        <v>2008</v>
      </c>
      <c r="I139" s="15">
        <v>2008</v>
      </c>
    </row>
    <row r="140" spans="1:9" ht="15" customHeight="1" x14ac:dyDescent="0.25">
      <c r="A140" s="8" t="s">
        <v>33</v>
      </c>
      <c r="B140" s="9">
        <v>15</v>
      </c>
      <c r="C140" s="9">
        <v>1.1000000000000001</v>
      </c>
      <c r="D140" s="10">
        <v>0.5</v>
      </c>
      <c r="E140" s="10">
        <v>7.7</v>
      </c>
      <c r="F140" s="10">
        <v>39.299999999999997</v>
      </c>
      <c r="G140" s="11" t="s">
        <v>69</v>
      </c>
      <c r="H140" s="15" t="s">
        <v>62</v>
      </c>
      <c r="I140" s="15"/>
    </row>
    <row r="141" spans="1:9" ht="15" customHeight="1" x14ac:dyDescent="0.25">
      <c r="A141" s="12" t="s">
        <v>18</v>
      </c>
      <c r="B141" s="49">
        <f>B137+B138+B139+B140</f>
        <v>400</v>
      </c>
      <c r="C141" s="48">
        <f>C137+C138+C139+C140</f>
        <v>32</v>
      </c>
      <c r="D141" s="48">
        <f>D137+D138+D139+D140</f>
        <v>19.100000000000001</v>
      </c>
      <c r="E141" s="48">
        <f>E137+E138+E139+E140</f>
        <v>45.7</v>
      </c>
      <c r="F141" s="48">
        <f>F137+F138+F139+F140</f>
        <v>294</v>
      </c>
      <c r="G141" s="33"/>
      <c r="H141" s="33"/>
      <c r="I141" s="33"/>
    </row>
    <row r="142" spans="1:9" ht="15" customHeight="1" x14ac:dyDescent="0.25">
      <c r="A142" s="126" t="s">
        <v>44</v>
      </c>
      <c r="B142" s="126"/>
      <c r="C142" s="126"/>
      <c r="D142" s="126"/>
      <c r="E142" s="126"/>
      <c r="F142" s="126"/>
      <c r="G142" s="126"/>
      <c r="H142" s="126"/>
      <c r="I142" s="126"/>
    </row>
    <row r="143" spans="1:9" ht="15" customHeight="1" x14ac:dyDescent="0.25">
      <c r="A143" s="8" t="s">
        <v>45</v>
      </c>
      <c r="B143" s="9">
        <v>150</v>
      </c>
      <c r="C143" s="10">
        <v>4.5</v>
      </c>
      <c r="D143" s="10">
        <v>2.5</v>
      </c>
      <c r="E143" s="10">
        <v>6</v>
      </c>
      <c r="F143" s="10">
        <v>46.5</v>
      </c>
      <c r="G143" s="15">
        <v>435</v>
      </c>
      <c r="H143" s="15">
        <v>2008</v>
      </c>
      <c r="I143" s="15">
        <v>2008</v>
      </c>
    </row>
    <row r="144" spans="1:9" ht="15" customHeight="1" x14ac:dyDescent="0.25">
      <c r="A144" s="12" t="s">
        <v>18</v>
      </c>
      <c r="B144" s="33">
        <v>150</v>
      </c>
      <c r="C144" s="14">
        <v>4.5</v>
      </c>
      <c r="D144" s="14">
        <v>2.5</v>
      </c>
      <c r="E144" s="14">
        <v>6</v>
      </c>
      <c r="F144" s="14">
        <v>46.5</v>
      </c>
      <c r="G144" s="33"/>
      <c r="H144" s="33"/>
      <c r="I144" s="33"/>
    </row>
    <row r="145" spans="1:9" ht="15" customHeight="1" x14ac:dyDescent="0.25">
      <c r="A145" s="145" t="s">
        <v>46</v>
      </c>
      <c r="B145" s="145"/>
      <c r="C145" s="14">
        <f>C118+C121+C130+C135+C141+C144</f>
        <v>72.58</v>
      </c>
      <c r="D145" s="14">
        <f>D118+D121+D130+D135+D141+D144</f>
        <v>59.04</v>
      </c>
      <c r="E145" s="14">
        <f>E118+E121+E130+E135+E141+E144</f>
        <v>213.32</v>
      </c>
      <c r="F145" s="14">
        <f>F118+F121+F130+F135+F141+F144</f>
        <v>1410.6000000000001</v>
      </c>
      <c r="G145" s="36"/>
      <c r="H145" s="37"/>
      <c r="I145" s="38"/>
    </row>
    <row r="146" spans="1:9" ht="15.75" customHeight="1" x14ac:dyDescent="0.25">
      <c r="A146" s="140" t="s">
        <v>116</v>
      </c>
      <c r="B146" s="140"/>
      <c r="C146" s="140"/>
      <c r="D146" s="140"/>
      <c r="E146" s="140"/>
      <c r="F146" s="140"/>
      <c r="G146" s="140"/>
      <c r="H146" s="140"/>
      <c r="I146" s="140"/>
    </row>
    <row r="147" spans="1:9" ht="15" customHeight="1" x14ac:dyDescent="0.25">
      <c r="A147" s="141" t="s">
        <v>2</v>
      </c>
      <c r="B147" s="141" t="s">
        <v>3</v>
      </c>
      <c r="C147" s="141" t="s">
        <v>4</v>
      </c>
      <c r="D147" s="141"/>
      <c r="E147" s="141"/>
      <c r="F147" s="142" t="s">
        <v>72</v>
      </c>
      <c r="G147" s="132" t="s">
        <v>10</v>
      </c>
      <c r="H147" s="132"/>
      <c r="I147" s="133" t="s">
        <v>11</v>
      </c>
    </row>
    <row r="148" spans="1:9" ht="21" customHeight="1" x14ac:dyDescent="0.25">
      <c r="A148" s="141"/>
      <c r="B148" s="141"/>
      <c r="C148" s="13" t="s">
        <v>7</v>
      </c>
      <c r="D148" s="13" t="s">
        <v>8</v>
      </c>
      <c r="E148" s="13" t="s">
        <v>9</v>
      </c>
      <c r="F148" s="142"/>
      <c r="G148" s="132"/>
      <c r="H148" s="132"/>
      <c r="I148" s="133"/>
    </row>
    <row r="149" spans="1:9" ht="15" customHeight="1" x14ac:dyDescent="0.25">
      <c r="A149" s="122" t="s">
        <v>12</v>
      </c>
      <c r="B149" s="122"/>
      <c r="C149" s="122"/>
      <c r="D149" s="122"/>
      <c r="E149" s="122"/>
      <c r="F149" s="122"/>
      <c r="G149" s="122"/>
      <c r="H149" s="122"/>
      <c r="I149" s="38"/>
    </row>
    <row r="150" spans="1:9" ht="15" customHeight="1" x14ac:dyDescent="0.25">
      <c r="A150" s="8" t="s">
        <v>48</v>
      </c>
      <c r="B150" s="9">
        <v>30</v>
      </c>
      <c r="C150" s="10">
        <v>3.39</v>
      </c>
      <c r="D150" s="10">
        <v>6.9</v>
      </c>
      <c r="E150" s="10">
        <v>10</v>
      </c>
      <c r="F150" s="10">
        <v>69</v>
      </c>
      <c r="G150" s="15">
        <v>3</v>
      </c>
      <c r="H150" s="15">
        <v>2012</v>
      </c>
      <c r="I150" s="15">
        <v>2012</v>
      </c>
    </row>
    <row r="151" spans="1:9" ht="15" customHeight="1" x14ac:dyDescent="0.25">
      <c r="A151" s="8" t="s">
        <v>117</v>
      </c>
      <c r="B151" s="9">
        <v>150</v>
      </c>
      <c r="C151" s="10">
        <v>2.6</v>
      </c>
      <c r="D151" s="10">
        <v>2.5</v>
      </c>
      <c r="E151" s="10">
        <v>18.5</v>
      </c>
      <c r="F151" s="10">
        <v>128</v>
      </c>
      <c r="G151" s="15">
        <v>190</v>
      </c>
      <c r="H151" s="15"/>
      <c r="I151" s="15">
        <v>2008</v>
      </c>
    </row>
    <row r="152" spans="1:9" ht="15" customHeight="1" x14ac:dyDescent="0.25">
      <c r="A152" s="8" t="s">
        <v>50</v>
      </c>
      <c r="B152" s="9">
        <v>180</v>
      </c>
      <c r="C152" s="10">
        <v>3.2</v>
      </c>
      <c r="D152" s="10">
        <v>2.8</v>
      </c>
      <c r="E152" s="10">
        <v>13.6</v>
      </c>
      <c r="F152" s="10">
        <v>77</v>
      </c>
      <c r="G152" s="15" t="s">
        <v>118</v>
      </c>
      <c r="H152" s="15">
        <v>2012</v>
      </c>
      <c r="I152" s="15"/>
    </row>
    <row r="153" spans="1:9" ht="15" customHeight="1" x14ac:dyDescent="0.25">
      <c r="A153" s="12" t="s">
        <v>18</v>
      </c>
      <c r="B153" s="15">
        <f>B150+B151+B152</f>
        <v>360</v>
      </c>
      <c r="C153" s="14">
        <f>C150+C151+C152</f>
        <v>9.1900000000000013</v>
      </c>
      <c r="D153" s="14">
        <f>D150+D151+D152</f>
        <v>12.2</v>
      </c>
      <c r="E153" s="14">
        <f>E150+E151+E152</f>
        <v>42.1</v>
      </c>
      <c r="F153" s="14">
        <f>F150+F151+F152</f>
        <v>274</v>
      </c>
      <c r="G153" s="36"/>
      <c r="H153" s="37"/>
      <c r="I153" s="38"/>
    </row>
    <row r="154" spans="1:9" ht="15" customHeight="1" x14ac:dyDescent="0.25">
      <c r="A154" s="124" t="s">
        <v>19</v>
      </c>
      <c r="B154" s="124"/>
      <c r="C154" s="124"/>
      <c r="D154" s="124"/>
      <c r="E154" s="124"/>
      <c r="F154" s="124"/>
      <c r="G154" s="124"/>
      <c r="H154" s="124"/>
      <c r="I154" s="38"/>
    </row>
    <row r="155" spans="1:9" ht="13.7" customHeight="1" x14ac:dyDescent="0.25">
      <c r="A155" s="8" t="s">
        <v>119</v>
      </c>
      <c r="B155" s="9">
        <v>120</v>
      </c>
      <c r="C155" s="10">
        <v>0.48</v>
      </c>
      <c r="D155" s="10">
        <v>0.4</v>
      </c>
      <c r="E155" s="10">
        <v>12.4</v>
      </c>
      <c r="F155" s="10">
        <v>56.4</v>
      </c>
      <c r="G155" s="15" t="s">
        <v>120</v>
      </c>
      <c r="H155" s="15" t="s">
        <v>62</v>
      </c>
      <c r="I155" s="15"/>
    </row>
    <row r="156" spans="1:9" ht="14.25" customHeight="1" x14ac:dyDescent="0.25">
      <c r="A156" s="12" t="s">
        <v>18</v>
      </c>
      <c r="B156" s="13">
        <v>120</v>
      </c>
      <c r="C156" s="14">
        <v>0.48</v>
      </c>
      <c r="D156" s="14">
        <v>0.4</v>
      </c>
      <c r="E156" s="14">
        <v>12.4</v>
      </c>
      <c r="F156" s="14">
        <v>56.4</v>
      </c>
      <c r="G156" s="15"/>
      <c r="H156" s="15" t="s">
        <v>62</v>
      </c>
      <c r="I156" s="15"/>
    </row>
    <row r="157" spans="1:9" ht="15" customHeight="1" x14ac:dyDescent="0.25">
      <c r="A157" s="124" t="s">
        <v>22</v>
      </c>
      <c r="B157" s="124"/>
      <c r="C157" s="124"/>
      <c r="D157" s="124"/>
      <c r="E157" s="124"/>
      <c r="F157" s="124"/>
      <c r="G157" s="124"/>
      <c r="H157" s="124"/>
      <c r="I157" s="38"/>
    </row>
    <row r="158" spans="1:9" ht="15" customHeight="1" x14ac:dyDescent="0.25">
      <c r="A158" s="8" t="s">
        <v>121</v>
      </c>
      <c r="B158" s="9">
        <v>40</v>
      </c>
      <c r="C158" s="9">
        <v>4.9000000000000004</v>
      </c>
      <c r="D158" s="10">
        <v>4.5</v>
      </c>
      <c r="E158" s="10">
        <v>0.3</v>
      </c>
      <c r="F158" s="10">
        <v>63</v>
      </c>
      <c r="G158" s="15">
        <v>213</v>
      </c>
      <c r="H158" s="15">
        <v>2012</v>
      </c>
      <c r="I158" s="15">
        <v>2008</v>
      </c>
    </row>
    <row r="159" spans="1:9" ht="15" customHeight="1" x14ac:dyDescent="0.25">
      <c r="A159" s="8" t="s">
        <v>122</v>
      </c>
      <c r="B159" s="9">
        <v>40</v>
      </c>
      <c r="C159" s="9">
        <v>0.6</v>
      </c>
      <c r="D159" s="10">
        <v>2.2999999999999998</v>
      </c>
      <c r="E159" s="10">
        <v>1.2</v>
      </c>
      <c r="F159" s="10">
        <v>36.5</v>
      </c>
      <c r="G159" s="15">
        <v>33</v>
      </c>
      <c r="H159" s="15">
        <v>2012</v>
      </c>
      <c r="I159" s="15">
        <v>2012</v>
      </c>
    </row>
    <row r="160" spans="1:9" ht="28.5" customHeight="1" x14ac:dyDescent="0.25">
      <c r="A160" s="51" t="s">
        <v>123</v>
      </c>
      <c r="B160" s="58" t="s">
        <v>124</v>
      </c>
      <c r="C160" s="9">
        <v>3.4</v>
      </c>
      <c r="D160" s="10">
        <v>1.8</v>
      </c>
      <c r="E160" s="10">
        <v>9.4</v>
      </c>
      <c r="F160" s="10">
        <v>67.400000000000006</v>
      </c>
      <c r="G160" s="15">
        <v>83</v>
      </c>
      <c r="H160" s="15">
        <v>2012</v>
      </c>
      <c r="I160" s="15">
        <v>2012</v>
      </c>
    </row>
    <row r="161" spans="1:9" ht="24" customHeight="1" x14ac:dyDescent="0.25">
      <c r="A161" s="8" t="s">
        <v>125</v>
      </c>
      <c r="B161" s="59">
        <v>150</v>
      </c>
      <c r="C161" s="9">
        <v>6.3</v>
      </c>
      <c r="D161" s="10">
        <v>9</v>
      </c>
      <c r="E161" s="10">
        <v>10</v>
      </c>
      <c r="F161" s="10">
        <v>204</v>
      </c>
      <c r="G161" s="15">
        <v>291</v>
      </c>
      <c r="H161" s="15">
        <v>2012</v>
      </c>
      <c r="I161" s="15">
        <v>2012</v>
      </c>
    </row>
    <row r="162" spans="1:9" ht="15" customHeight="1" x14ac:dyDescent="0.25">
      <c r="A162" s="8" t="s">
        <v>126</v>
      </c>
      <c r="B162" s="59">
        <v>150</v>
      </c>
      <c r="C162" s="9">
        <v>0.3</v>
      </c>
      <c r="D162" s="10">
        <v>0</v>
      </c>
      <c r="E162" s="10">
        <v>5.8</v>
      </c>
      <c r="F162" s="10">
        <v>42</v>
      </c>
      <c r="G162" s="15" t="s">
        <v>127</v>
      </c>
      <c r="H162" s="15">
        <v>2012</v>
      </c>
      <c r="I162" s="15"/>
    </row>
    <row r="163" spans="1:9" ht="24.75" customHeight="1" x14ac:dyDescent="0.25">
      <c r="A163" s="60" t="s">
        <v>31</v>
      </c>
      <c r="B163" s="45">
        <v>25</v>
      </c>
      <c r="C163" s="32">
        <v>1.7</v>
      </c>
      <c r="D163" s="32">
        <v>0.2</v>
      </c>
      <c r="E163" s="32">
        <v>10.6</v>
      </c>
      <c r="F163" s="32">
        <v>51</v>
      </c>
      <c r="G163" s="61" t="s">
        <v>61</v>
      </c>
      <c r="H163" s="15" t="s">
        <v>62</v>
      </c>
      <c r="I163" s="15"/>
    </row>
    <row r="164" spans="1:9" ht="18.75" customHeight="1" x14ac:dyDescent="0.25">
      <c r="A164" s="30" t="s">
        <v>33</v>
      </c>
      <c r="B164" s="52">
        <v>25</v>
      </c>
      <c r="C164" s="62">
        <v>1.8</v>
      </c>
      <c r="D164" s="63">
        <v>0.8</v>
      </c>
      <c r="E164" s="63">
        <v>12.8</v>
      </c>
      <c r="F164" s="63">
        <v>50.5</v>
      </c>
      <c r="G164" s="61" t="s">
        <v>96</v>
      </c>
      <c r="H164" s="15" t="s">
        <v>62</v>
      </c>
      <c r="I164" s="15"/>
    </row>
    <row r="165" spans="1:9" ht="15" customHeight="1" x14ac:dyDescent="0.25">
      <c r="A165" s="12" t="s">
        <v>18</v>
      </c>
      <c r="B165" s="13">
        <v>595</v>
      </c>
      <c r="C165" s="14">
        <f>SUM(C158:C164)</f>
        <v>19</v>
      </c>
      <c r="D165" s="14">
        <f>SUM(D158:D164)</f>
        <v>18.600000000000001</v>
      </c>
      <c r="E165" s="14">
        <f>SUM(E158:E164)</f>
        <v>50.099999999999994</v>
      </c>
      <c r="F165" s="14">
        <f>SUM(F158:F164)</f>
        <v>514.4</v>
      </c>
      <c r="G165" s="10"/>
      <c r="H165" s="15"/>
      <c r="I165" s="15"/>
    </row>
    <row r="166" spans="1:9" ht="15" customHeight="1" x14ac:dyDescent="0.25">
      <c r="A166" s="124" t="s">
        <v>35</v>
      </c>
      <c r="B166" s="124"/>
      <c r="C166" s="124"/>
      <c r="D166" s="124"/>
      <c r="E166" s="124"/>
      <c r="F166" s="124"/>
      <c r="G166" s="124"/>
      <c r="H166" s="124"/>
      <c r="I166" s="38"/>
    </row>
    <row r="167" spans="1:9" ht="23.25" customHeight="1" x14ac:dyDescent="0.25">
      <c r="A167" s="8" t="s">
        <v>128</v>
      </c>
      <c r="B167" s="9">
        <v>50</v>
      </c>
      <c r="C167" s="9">
        <v>1.7</v>
      </c>
      <c r="D167" s="10">
        <v>8.1</v>
      </c>
      <c r="E167" s="10">
        <v>34</v>
      </c>
      <c r="F167" s="10">
        <v>134</v>
      </c>
      <c r="G167" s="15">
        <v>249</v>
      </c>
      <c r="H167" s="15">
        <v>2008</v>
      </c>
      <c r="I167" s="15">
        <v>2014</v>
      </c>
    </row>
    <row r="168" spans="1:9" ht="15" customHeight="1" x14ac:dyDescent="0.25">
      <c r="A168" s="8" t="s">
        <v>63</v>
      </c>
      <c r="B168" s="9">
        <v>150</v>
      </c>
      <c r="C168" s="10">
        <v>0.8</v>
      </c>
      <c r="D168" s="10">
        <v>0.2</v>
      </c>
      <c r="E168" s="10">
        <v>14.8</v>
      </c>
      <c r="F168" s="10">
        <v>65</v>
      </c>
      <c r="G168" s="15">
        <v>442</v>
      </c>
      <c r="H168" s="15">
        <v>2008</v>
      </c>
      <c r="I168" s="15">
        <v>2008</v>
      </c>
    </row>
    <row r="169" spans="1:9" ht="15" customHeight="1" x14ac:dyDescent="0.25">
      <c r="A169" s="12" t="s">
        <v>18</v>
      </c>
      <c r="B169" s="13">
        <v>200</v>
      </c>
      <c r="C169" s="13">
        <f>C167+C168</f>
        <v>2.5</v>
      </c>
      <c r="D169" s="13">
        <f>D167+D168</f>
        <v>8.2999999999999989</v>
      </c>
      <c r="E169" s="13">
        <f>E167+E168</f>
        <v>48.8</v>
      </c>
      <c r="F169" s="14">
        <f>F167+F168</f>
        <v>199</v>
      </c>
      <c r="G169" s="10"/>
      <c r="H169" s="15"/>
      <c r="I169" s="15"/>
    </row>
    <row r="170" spans="1:9" ht="15" customHeight="1" x14ac:dyDescent="0.25">
      <c r="A170" s="126" t="s">
        <v>38</v>
      </c>
      <c r="B170" s="126"/>
      <c r="C170" s="126"/>
      <c r="D170" s="126"/>
      <c r="E170" s="126"/>
      <c r="F170" s="126"/>
      <c r="G170" s="126"/>
      <c r="H170" s="126"/>
      <c r="I170" s="126"/>
    </row>
    <row r="171" spans="1:9" ht="15" customHeight="1" x14ac:dyDescent="0.25">
      <c r="A171" s="30" t="s">
        <v>54</v>
      </c>
      <c r="B171" s="45">
        <v>50</v>
      </c>
      <c r="C171" s="32">
        <v>0.6</v>
      </c>
      <c r="D171" s="32">
        <v>0.1</v>
      </c>
      <c r="E171" s="32">
        <v>1.9</v>
      </c>
      <c r="F171" s="32">
        <v>12</v>
      </c>
      <c r="G171" s="64" t="s">
        <v>129</v>
      </c>
      <c r="H171" s="33" t="s">
        <v>62</v>
      </c>
      <c r="I171" s="33"/>
    </row>
    <row r="172" spans="1:9" ht="15" customHeight="1" x14ac:dyDescent="0.25">
      <c r="A172" s="8" t="s">
        <v>39</v>
      </c>
      <c r="B172" s="17">
        <v>60</v>
      </c>
      <c r="C172" s="10">
        <v>11.1</v>
      </c>
      <c r="D172" s="10">
        <v>1.2</v>
      </c>
      <c r="E172" s="10">
        <v>5.8</v>
      </c>
      <c r="F172" s="22">
        <v>69.7</v>
      </c>
      <c r="G172" s="23">
        <v>308</v>
      </c>
      <c r="H172" s="24"/>
      <c r="I172" s="25">
        <v>2012</v>
      </c>
    </row>
    <row r="173" spans="1:9" ht="31.7" customHeight="1" x14ac:dyDescent="0.25">
      <c r="A173" s="30" t="s">
        <v>41</v>
      </c>
      <c r="B173" s="31">
        <v>110</v>
      </c>
      <c r="C173" s="32">
        <v>2.9</v>
      </c>
      <c r="D173" s="32">
        <v>2.5</v>
      </c>
      <c r="E173" s="32">
        <v>14.2</v>
      </c>
      <c r="F173" s="32">
        <v>89.3</v>
      </c>
      <c r="G173" s="33">
        <v>205</v>
      </c>
      <c r="H173" s="33"/>
      <c r="I173" s="33">
        <v>2012</v>
      </c>
    </row>
    <row r="174" spans="1:9" ht="15" customHeight="1" x14ac:dyDescent="0.25">
      <c r="A174" s="30" t="s">
        <v>15</v>
      </c>
      <c r="B174" s="65" t="s">
        <v>16</v>
      </c>
      <c r="C174" s="20">
        <v>0.12</v>
      </c>
      <c r="D174" s="20">
        <v>0</v>
      </c>
      <c r="E174" s="20">
        <v>8.52</v>
      </c>
      <c r="F174" s="20">
        <v>36</v>
      </c>
      <c r="G174" s="138" t="s">
        <v>130</v>
      </c>
      <c r="H174" s="138"/>
      <c r="I174" s="66"/>
    </row>
    <row r="175" spans="1:9" ht="27" customHeight="1" x14ac:dyDescent="0.25">
      <c r="A175" s="60" t="s">
        <v>31</v>
      </c>
      <c r="B175" s="45">
        <v>15</v>
      </c>
      <c r="C175" s="32">
        <v>1</v>
      </c>
      <c r="D175" s="32">
        <v>0.12</v>
      </c>
      <c r="E175" s="32">
        <v>6.4</v>
      </c>
      <c r="F175" s="32">
        <v>31</v>
      </c>
      <c r="G175" s="64" t="s">
        <v>88</v>
      </c>
      <c r="H175" s="33" t="s">
        <v>62</v>
      </c>
      <c r="I175" s="33"/>
    </row>
    <row r="176" spans="1:9" ht="15" customHeight="1" x14ac:dyDescent="0.25">
      <c r="A176" s="8" t="s">
        <v>33</v>
      </c>
      <c r="B176" s="9">
        <v>15</v>
      </c>
      <c r="C176" s="9">
        <v>1.1000000000000001</v>
      </c>
      <c r="D176" s="10">
        <v>0.5</v>
      </c>
      <c r="E176" s="10">
        <v>7.7</v>
      </c>
      <c r="F176" s="10">
        <v>39.299999999999997</v>
      </c>
      <c r="G176" s="11" t="s">
        <v>69</v>
      </c>
      <c r="H176" s="15" t="s">
        <v>62</v>
      </c>
      <c r="I176" s="15"/>
    </row>
    <row r="177" spans="1:9" ht="15" customHeight="1" x14ac:dyDescent="0.25">
      <c r="A177" s="12" t="s">
        <v>18</v>
      </c>
      <c r="B177" s="67">
        <v>443</v>
      </c>
      <c r="C177" s="68">
        <f>C171+C172+C173+C174+C175+C176</f>
        <v>16.82</v>
      </c>
      <c r="D177" s="68">
        <f>D171+D172+D173+D174+D175+D176</f>
        <v>4.42</v>
      </c>
      <c r="E177" s="68">
        <f>E171+E172+E173+E174+E175+E176</f>
        <v>44.52</v>
      </c>
      <c r="F177" s="68">
        <f>F171+F172+F173+F174+F175+F176</f>
        <v>277.3</v>
      </c>
      <c r="G177" s="61"/>
      <c r="H177" s="61"/>
      <c r="I177" s="69"/>
    </row>
    <row r="178" spans="1:9" ht="15" customHeight="1" x14ac:dyDescent="0.25">
      <c r="A178" s="126" t="s">
        <v>44</v>
      </c>
      <c r="B178" s="126"/>
      <c r="C178" s="126"/>
      <c r="D178" s="126"/>
      <c r="E178" s="126"/>
      <c r="F178" s="126"/>
      <c r="G178" s="126"/>
      <c r="H178" s="126"/>
      <c r="I178" s="126"/>
    </row>
    <row r="179" spans="1:9" ht="15" customHeight="1" x14ac:dyDescent="0.25">
      <c r="A179" s="30" t="s">
        <v>70</v>
      </c>
      <c r="B179" s="45">
        <v>150</v>
      </c>
      <c r="C179" s="45">
        <v>2.7</v>
      </c>
      <c r="D179" s="32">
        <v>1.5</v>
      </c>
      <c r="E179" s="32">
        <v>6.3</v>
      </c>
      <c r="F179" s="32">
        <v>60</v>
      </c>
      <c r="G179" s="33">
        <v>435</v>
      </c>
      <c r="H179" s="33">
        <v>2008</v>
      </c>
      <c r="I179" s="33">
        <v>2008</v>
      </c>
    </row>
    <row r="180" spans="1:9" ht="15" customHeight="1" x14ac:dyDescent="0.25">
      <c r="A180" s="18" t="s">
        <v>18</v>
      </c>
      <c r="B180" s="70">
        <v>150</v>
      </c>
      <c r="C180" s="70">
        <v>2.7</v>
      </c>
      <c r="D180" s="71">
        <v>1.5</v>
      </c>
      <c r="E180" s="71">
        <v>6.3</v>
      </c>
      <c r="F180" s="71">
        <v>60</v>
      </c>
      <c r="G180" s="28"/>
      <c r="H180" s="29"/>
      <c r="I180" s="29"/>
    </row>
    <row r="181" spans="1:9" ht="15" customHeight="1" x14ac:dyDescent="0.25">
      <c r="A181" s="128" t="s">
        <v>46</v>
      </c>
      <c r="B181" s="128"/>
      <c r="C181" s="48">
        <f>C153+C156+C165+C169+C177+C180</f>
        <v>50.690000000000005</v>
      </c>
      <c r="D181" s="48">
        <f>D153+D156+D165+D169+D177+D180</f>
        <v>45.42</v>
      </c>
      <c r="E181" s="48">
        <f>E153+E156+E165+E169+E177+E180</f>
        <v>204.22</v>
      </c>
      <c r="F181" s="48">
        <f>F153+F156+F165+F169+F177+F180</f>
        <v>1381.1</v>
      </c>
      <c r="G181" s="32"/>
      <c r="H181" s="33"/>
      <c r="I181" s="33"/>
    </row>
    <row r="182" spans="1:9" ht="15.75" customHeight="1" x14ac:dyDescent="0.25">
      <c r="A182" s="129" t="s">
        <v>131</v>
      </c>
      <c r="B182" s="129"/>
      <c r="C182" s="129"/>
      <c r="D182" s="129"/>
      <c r="E182" s="129"/>
      <c r="F182" s="129"/>
      <c r="G182" s="129"/>
      <c r="H182" s="129"/>
      <c r="I182" s="39"/>
    </row>
    <row r="183" spans="1:9" ht="15" customHeight="1" x14ac:dyDescent="0.25">
      <c r="A183" s="130" t="s">
        <v>2</v>
      </c>
      <c r="B183" s="130" t="s">
        <v>3</v>
      </c>
      <c r="C183" s="130" t="s">
        <v>4</v>
      </c>
      <c r="D183" s="130"/>
      <c r="E183" s="130"/>
      <c r="F183" s="139" t="s">
        <v>72</v>
      </c>
      <c r="G183" s="132" t="s">
        <v>10</v>
      </c>
      <c r="H183" s="132"/>
      <c r="I183" s="133" t="s">
        <v>11</v>
      </c>
    </row>
    <row r="184" spans="1:9" ht="33.75" customHeight="1" x14ac:dyDescent="0.25">
      <c r="A184" s="130"/>
      <c r="B184" s="130"/>
      <c r="C184" s="13" t="s">
        <v>7</v>
      </c>
      <c r="D184" s="13" t="s">
        <v>8</v>
      </c>
      <c r="E184" s="13" t="s">
        <v>9</v>
      </c>
      <c r="F184" s="139"/>
      <c r="G184" s="132"/>
      <c r="H184" s="132"/>
      <c r="I184" s="133"/>
    </row>
    <row r="185" spans="1:9" ht="15" customHeight="1" x14ac:dyDescent="0.25">
      <c r="A185" s="122" t="s">
        <v>12</v>
      </c>
      <c r="B185" s="122"/>
      <c r="C185" s="122"/>
      <c r="D185" s="122"/>
      <c r="E185" s="122"/>
      <c r="F185" s="122"/>
      <c r="G185" s="122"/>
      <c r="H185" s="122"/>
      <c r="I185" s="38"/>
    </row>
    <row r="186" spans="1:9" ht="15" customHeight="1" x14ac:dyDescent="0.25">
      <c r="A186" s="51" t="s">
        <v>73</v>
      </c>
      <c r="B186" s="9">
        <v>30</v>
      </c>
      <c r="C186" s="10">
        <v>1.4</v>
      </c>
      <c r="D186" s="10">
        <v>2.1</v>
      </c>
      <c r="E186" s="10">
        <v>15.8</v>
      </c>
      <c r="F186" s="10">
        <v>68</v>
      </c>
      <c r="G186" s="2">
        <v>2</v>
      </c>
      <c r="H186" s="72">
        <v>2012</v>
      </c>
      <c r="I186" s="15">
        <v>2012</v>
      </c>
    </row>
    <row r="187" spans="1:9" ht="15" customHeight="1" x14ac:dyDescent="0.25">
      <c r="A187" s="8" t="s">
        <v>132</v>
      </c>
      <c r="B187" s="9">
        <v>155</v>
      </c>
      <c r="C187" s="10">
        <v>3.42</v>
      </c>
      <c r="D187" s="10">
        <v>4.7</v>
      </c>
      <c r="E187" s="10">
        <v>13.7</v>
      </c>
      <c r="F187" s="10">
        <v>142</v>
      </c>
      <c r="G187" s="73">
        <v>189</v>
      </c>
      <c r="H187" s="13">
        <v>2008</v>
      </c>
      <c r="I187" s="15">
        <v>2008</v>
      </c>
    </row>
    <row r="188" spans="1:9" ht="18.75" customHeight="1" x14ac:dyDescent="0.25">
      <c r="A188" s="8" t="s">
        <v>76</v>
      </c>
      <c r="B188" s="9">
        <v>180</v>
      </c>
      <c r="C188" s="10">
        <v>2.8</v>
      </c>
      <c r="D188" s="10">
        <v>2.4</v>
      </c>
      <c r="E188" s="10">
        <v>12.7</v>
      </c>
      <c r="F188" s="10">
        <v>84</v>
      </c>
      <c r="G188" s="73" t="s">
        <v>77</v>
      </c>
      <c r="H188" s="13">
        <v>2012</v>
      </c>
      <c r="I188" s="15"/>
    </row>
    <row r="189" spans="1:9" ht="15" customHeight="1" x14ac:dyDescent="0.25">
      <c r="A189" s="12" t="s">
        <v>18</v>
      </c>
      <c r="B189" s="15">
        <f>B186+B187+B188</f>
        <v>365</v>
      </c>
      <c r="C189" s="14">
        <f>C186+C187+C188</f>
        <v>7.62</v>
      </c>
      <c r="D189" s="14">
        <f>D186+D187+D188</f>
        <v>9.2000000000000011</v>
      </c>
      <c r="E189" s="14">
        <f>E186+E187+E188</f>
        <v>42.2</v>
      </c>
      <c r="F189" s="14">
        <f>F186+F187+F188</f>
        <v>294</v>
      </c>
      <c r="G189" s="36"/>
      <c r="H189" s="37"/>
      <c r="I189" s="38"/>
    </row>
    <row r="190" spans="1:9" ht="15" customHeight="1" x14ac:dyDescent="0.25">
      <c r="A190" s="124" t="s">
        <v>19</v>
      </c>
      <c r="B190" s="124"/>
      <c r="C190" s="124"/>
      <c r="D190" s="124"/>
      <c r="E190" s="124"/>
      <c r="F190" s="124"/>
      <c r="G190" s="124"/>
      <c r="H190" s="124"/>
      <c r="I190" s="38"/>
    </row>
    <row r="191" spans="1:9" ht="15" customHeight="1" x14ac:dyDescent="0.25">
      <c r="A191" s="8" t="s">
        <v>133</v>
      </c>
      <c r="B191" s="9">
        <v>150</v>
      </c>
      <c r="C191" s="10">
        <v>0.8</v>
      </c>
      <c r="D191" s="10">
        <v>0.2</v>
      </c>
      <c r="E191" s="10">
        <v>14.8</v>
      </c>
      <c r="F191" s="10">
        <v>65</v>
      </c>
      <c r="G191" s="15">
        <v>442</v>
      </c>
      <c r="H191" s="15">
        <v>2008</v>
      </c>
      <c r="I191" s="15">
        <v>2008</v>
      </c>
    </row>
    <row r="192" spans="1:9" ht="15" customHeight="1" x14ac:dyDescent="0.25">
      <c r="A192" s="12" t="s">
        <v>18</v>
      </c>
      <c r="B192" s="9">
        <v>150</v>
      </c>
      <c r="C192" s="14">
        <v>0.8</v>
      </c>
      <c r="D192" s="14">
        <v>0.2</v>
      </c>
      <c r="E192" s="14">
        <v>14.8</v>
      </c>
      <c r="F192" s="14">
        <v>65</v>
      </c>
      <c r="G192" s="17"/>
      <c r="H192" s="15"/>
      <c r="I192" s="15"/>
    </row>
    <row r="193" spans="1:9" ht="15" customHeight="1" x14ac:dyDescent="0.25">
      <c r="A193" s="124" t="s">
        <v>22</v>
      </c>
      <c r="B193" s="124"/>
      <c r="C193" s="124"/>
      <c r="D193" s="124"/>
      <c r="E193" s="124"/>
      <c r="F193" s="124"/>
      <c r="G193" s="124"/>
      <c r="H193" s="124"/>
      <c r="I193" s="38"/>
    </row>
    <row r="194" spans="1:9" ht="15" customHeight="1" x14ac:dyDescent="0.25">
      <c r="A194" s="51" t="s">
        <v>80</v>
      </c>
      <c r="B194" s="74">
        <v>40</v>
      </c>
      <c r="C194" s="10">
        <v>0.3</v>
      </c>
      <c r="D194" s="10">
        <v>0</v>
      </c>
      <c r="E194" s="10">
        <v>1</v>
      </c>
      <c r="F194" s="10">
        <v>5.6</v>
      </c>
      <c r="G194" s="15" t="s">
        <v>81</v>
      </c>
      <c r="H194" s="15" t="s">
        <v>62</v>
      </c>
      <c r="I194" s="15"/>
    </row>
    <row r="195" spans="1:9" ht="27" customHeight="1" x14ac:dyDescent="0.25">
      <c r="A195" s="8" t="s">
        <v>134</v>
      </c>
      <c r="B195" s="9" t="s">
        <v>87</v>
      </c>
      <c r="C195" s="10">
        <v>2.7</v>
      </c>
      <c r="D195" s="10">
        <v>3.4</v>
      </c>
      <c r="E195" s="10">
        <v>15</v>
      </c>
      <c r="F195" s="10">
        <v>140.1</v>
      </c>
      <c r="G195" s="15">
        <v>81</v>
      </c>
      <c r="H195" s="15">
        <v>2012</v>
      </c>
      <c r="I195" s="15">
        <v>2012</v>
      </c>
    </row>
    <row r="196" spans="1:9" ht="30.75" customHeight="1" x14ac:dyDescent="0.25">
      <c r="A196" s="8" t="s">
        <v>135</v>
      </c>
      <c r="B196" s="9">
        <v>60</v>
      </c>
      <c r="C196" s="10">
        <v>6.4</v>
      </c>
      <c r="D196" s="10">
        <v>12.1</v>
      </c>
      <c r="E196" s="10">
        <v>5.9</v>
      </c>
      <c r="F196" s="10">
        <v>121</v>
      </c>
      <c r="G196" s="11" t="s">
        <v>136</v>
      </c>
      <c r="H196" s="15"/>
      <c r="I196" s="15">
        <v>2012</v>
      </c>
    </row>
    <row r="197" spans="1:9" ht="15" customHeight="1" x14ac:dyDescent="0.25">
      <c r="A197" s="8" t="s">
        <v>137</v>
      </c>
      <c r="B197" s="9">
        <v>120</v>
      </c>
      <c r="C197" s="10">
        <v>1.7</v>
      </c>
      <c r="D197" s="10">
        <v>0.1</v>
      </c>
      <c r="E197" s="10">
        <v>7.8</v>
      </c>
      <c r="F197" s="10">
        <v>69.400000000000006</v>
      </c>
      <c r="G197" s="15">
        <v>338</v>
      </c>
      <c r="H197" s="15">
        <v>2008</v>
      </c>
      <c r="I197" s="15">
        <v>2008</v>
      </c>
    </row>
    <row r="198" spans="1:9" ht="15" customHeight="1" x14ac:dyDescent="0.25">
      <c r="A198" s="8" t="s">
        <v>138</v>
      </c>
      <c r="B198" s="9">
        <v>150</v>
      </c>
      <c r="C198" s="10">
        <v>0.1</v>
      </c>
      <c r="D198" s="10">
        <v>0.1</v>
      </c>
      <c r="E198" s="10">
        <v>18.899999999999999</v>
      </c>
      <c r="F198" s="10">
        <v>87.8</v>
      </c>
      <c r="G198" s="15" t="s">
        <v>139</v>
      </c>
      <c r="H198" s="15">
        <v>2008</v>
      </c>
      <c r="I198" s="15"/>
    </row>
    <row r="199" spans="1:9" ht="25.5" customHeight="1" x14ac:dyDescent="0.25">
      <c r="A199" s="8" t="s">
        <v>31</v>
      </c>
      <c r="B199" s="9">
        <v>15</v>
      </c>
      <c r="C199" s="10">
        <v>1</v>
      </c>
      <c r="D199" s="10">
        <v>0.12</v>
      </c>
      <c r="E199" s="10">
        <v>6.4</v>
      </c>
      <c r="F199" s="10">
        <v>31</v>
      </c>
      <c r="G199" s="11" t="s">
        <v>88</v>
      </c>
      <c r="H199" s="15" t="s">
        <v>62</v>
      </c>
      <c r="I199" s="15"/>
    </row>
    <row r="200" spans="1:9" ht="17.25" customHeight="1" x14ac:dyDescent="0.25">
      <c r="A200" s="8" t="s">
        <v>33</v>
      </c>
      <c r="B200" s="9">
        <v>15</v>
      </c>
      <c r="C200" s="9">
        <v>1.1000000000000001</v>
      </c>
      <c r="D200" s="10">
        <v>0.5</v>
      </c>
      <c r="E200" s="10">
        <v>7.7</v>
      </c>
      <c r="F200" s="10">
        <v>39.299999999999997</v>
      </c>
      <c r="G200" s="11" t="s">
        <v>69</v>
      </c>
      <c r="H200" s="15" t="s">
        <v>62</v>
      </c>
      <c r="I200" s="15"/>
    </row>
    <row r="201" spans="1:9" ht="15" customHeight="1" x14ac:dyDescent="0.25">
      <c r="A201" s="12" t="s">
        <v>18</v>
      </c>
      <c r="B201" s="50">
        <v>560</v>
      </c>
      <c r="C201" s="14">
        <f>C194+C195+C196+C197+C198+C199+C200</f>
        <v>13.299999999999999</v>
      </c>
      <c r="D201" s="14">
        <f>D194+D195+D196+D197+D198+D199+D200</f>
        <v>16.32</v>
      </c>
      <c r="E201" s="14">
        <f>E194+E195+E196+E197+E198+E199+E200</f>
        <v>62.699999999999996</v>
      </c>
      <c r="F201" s="14">
        <f>F194+F195+F196+F197+F198+F199+F200</f>
        <v>494.20000000000005</v>
      </c>
      <c r="G201" s="17"/>
      <c r="H201" s="15"/>
      <c r="I201" s="15"/>
    </row>
    <row r="202" spans="1:9" ht="15" customHeight="1" x14ac:dyDescent="0.25">
      <c r="A202" s="124" t="s">
        <v>35</v>
      </c>
      <c r="B202" s="124"/>
      <c r="C202" s="124"/>
      <c r="D202" s="124"/>
      <c r="E202" s="124"/>
      <c r="F202" s="124"/>
      <c r="G202" s="124"/>
      <c r="H202" s="124"/>
      <c r="I202" s="38"/>
    </row>
    <row r="203" spans="1:9" ht="18" customHeight="1" x14ac:dyDescent="0.25">
      <c r="A203" s="30" t="s">
        <v>112</v>
      </c>
      <c r="B203" s="45">
        <v>20</v>
      </c>
      <c r="C203" s="32">
        <v>1.52</v>
      </c>
      <c r="D203" s="32">
        <v>2</v>
      </c>
      <c r="E203" s="32">
        <v>17.3</v>
      </c>
      <c r="F203" s="32">
        <v>58.2</v>
      </c>
      <c r="G203" s="33" t="s">
        <v>113</v>
      </c>
      <c r="H203" s="25" t="s">
        <v>62</v>
      </c>
      <c r="I203" s="25"/>
    </row>
    <row r="204" spans="1:9" ht="15" customHeight="1" x14ac:dyDescent="0.25">
      <c r="A204" s="75" t="s">
        <v>42</v>
      </c>
      <c r="B204" s="65" t="s">
        <v>87</v>
      </c>
      <c r="C204" s="65">
        <v>0.09</v>
      </c>
      <c r="D204" s="28">
        <v>0.04</v>
      </c>
      <c r="E204" s="28">
        <v>8.3000000000000007</v>
      </c>
      <c r="F204" s="28">
        <v>34.1</v>
      </c>
      <c r="G204" s="70">
        <v>392</v>
      </c>
      <c r="H204" s="29">
        <v>2012</v>
      </c>
      <c r="I204" s="29">
        <v>2012</v>
      </c>
    </row>
    <row r="205" spans="1:9" ht="21" customHeight="1" x14ac:dyDescent="0.25">
      <c r="A205" s="30" t="s">
        <v>140</v>
      </c>
      <c r="B205" s="45">
        <v>100</v>
      </c>
      <c r="C205" s="32">
        <v>2.8</v>
      </c>
      <c r="D205" s="32">
        <v>2.5</v>
      </c>
      <c r="E205" s="32">
        <v>4.5</v>
      </c>
      <c r="F205" s="48">
        <v>56.5</v>
      </c>
      <c r="G205" s="33" t="s">
        <v>109</v>
      </c>
      <c r="H205" s="33" t="s">
        <v>62</v>
      </c>
      <c r="I205" s="33"/>
    </row>
    <row r="206" spans="1:9" ht="18.75" customHeight="1" x14ac:dyDescent="0.25">
      <c r="A206" s="8" t="s">
        <v>20</v>
      </c>
      <c r="B206" s="9">
        <v>120</v>
      </c>
      <c r="C206" s="10">
        <v>0.48</v>
      </c>
      <c r="D206" s="10">
        <v>0.48</v>
      </c>
      <c r="E206" s="10">
        <v>11.84</v>
      </c>
      <c r="F206" s="10">
        <v>53.04</v>
      </c>
      <c r="G206" s="15" t="s">
        <v>21</v>
      </c>
      <c r="H206" s="15">
        <v>2008</v>
      </c>
      <c r="I206" s="15"/>
    </row>
    <row r="207" spans="1:9" ht="14.25" customHeight="1" x14ac:dyDescent="0.25">
      <c r="A207" s="76" t="s">
        <v>18</v>
      </c>
      <c r="B207" s="70">
        <v>400</v>
      </c>
      <c r="C207" s="71">
        <f>C203+C204+C205+C206</f>
        <v>4.8900000000000006</v>
      </c>
      <c r="D207" s="71">
        <f>D203+D204+D205+D206</f>
        <v>5.0199999999999996</v>
      </c>
      <c r="E207" s="71">
        <f>E203+E204+E205+E206</f>
        <v>41.94</v>
      </c>
      <c r="F207" s="71">
        <f>F203+F204+F205+F206</f>
        <v>201.84</v>
      </c>
      <c r="G207" s="77"/>
      <c r="H207" s="29"/>
      <c r="I207" s="29"/>
    </row>
    <row r="208" spans="1:9" ht="14.25" customHeight="1" x14ac:dyDescent="0.25">
      <c r="A208" s="126" t="s">
        <v>38</v>
      </c>
      <c r="B208" s="126"/>
      <c r="C208" s="126"/>
      <c r="D208" s="126"/>
      <c r="E208" s="126"/>
      <c r="F208" s="126"/>
      <c r="G208" s="126"/>
      <c r="H208" s="126"/>
      <c r="I208" s="126"/>
    </row>
    <row r="209" spans="1:9" ht="14.25" customHeight="1" x14ac:dyDescent="0.25">
      <c r="A209" s="30" t="s">
        <v>141</v>
      </c>
      <c r="B209" s="45">
        <v>50</v>
      </c>
      <c r="C209" s="32">
        <v>8.9</v>
      </c>
      <c r="D209" s="32">
        <v>9</v>
      </c>
      <c r="E209" s="32">
        <v>7.3</v>
      </c>
      <c r="F209" s="32">
        <v>66</v>
      </c>
      <c r="G209" s="64">
        <v>282</v>
      </c>
      <c r="H209" s="33"/>
      <c r="I209" s="33">
        <v>2012</v>
      </c>
    </row>
    <row r="210" spans="1:9" ht="28.5" customHeight="1" x14ac:dyDescent="0.25">
      <c r="A210" s="26" t="s">
        <v>142</v>
      </c>
      <c r="B210" s="65">
        <v>130</v>
      </c>
      <c r="C210" s="28">
        <v>2.5</v>
      </c>
      <c r="D210" s="28">
        <v>2.2000000000000002</v>
      </c>
      <c r="E210" s="28">
        <v>17</v>
      </c>
      <c r="F210" s="28">
        <v>77</v>
      </c>
      <c r="G210" s="78" t="s">
        <v>143</v>
      </c>
      <c r="H210" s="29"/>
      <c r="I210" s="29">
        <v>2012</v>
      </c>
    </row>
    <row r="211" spans="1:9" ht="15" customHeight="1" x14ac:dyDescent="0.25">
      <c r="A211" s="79" t="s">
        <v>144</v>
      </c>
      <c r="B211" s="45">
        <v>180</v>
      </c>
      <c r="C211" s="32">
        <v>0.12</v>
      </c>
      <c r="D211" s="32">
        <v>0.12</v>
      </c>
      <c r="E211" s="32">
        <v>21.7</v>
      </c>
      <c r="F211" s="32">
        <v>70</v>
      </c>
      <c r="G211" s="33" t="s">
        <v>145</v>
      </c>
      <c r="H211" s="33"/>
      <c r="I211" s="33"/>
    </row>
    <row r="212" spans="1:9" ht="21" customHeight="1" x14ac:dyDescent="0.25">
      <c r="A212" s="8" t="s">
        <v>31</v>
      </c>
      <c r="B212" s="9">
        <v>15</v>
      </c>
      <c r="C212" s="10">
        <v>1</v>
      </c>
      <c r="D212" s="10">
        <v>0.12</v>
      </c>
      <c r="E212" s="10">
        <v>6.4</v>
      </c>
      <c r="F212" s="10">
        <v>31</v>
      </c>
      <c r="G212" s="11" t="s">
        <v>88</v>
      </c>
      <c r="H212" s="15" t="s">
        <v>62</v>
      </c>
      <c r="I212" s="15"/>
    </row>
    <row r="213" spans="1:9" ht="14.25" customHeight="1" x14ac:dyDescent="0.25">
      <c r="A213" s="30" t="s">
        <v>33</v>
      </c>
      <c r="B213" s="52">
        <v>25</v>
      </c>
      <c r="C213" s="62">
        <v>1.8</v>
      </c>
      <c r="D213" s="63">
        <v>0.8</v>
      </c>
      <c r="E213" s="63">
        <v>12.8</v>
      </c>
      <c r="F213" s="63">
        <v>50.5</v>
      </c>
      <c r="G213" s="61" t="s">
        <v>96</v>
      </c>
      <c r="H213" s="61" t="s">
        <v>62</v>
      </c>
      <c r="I213" s="69"/>
    </row>
    <row r="214" spans="1:9" ht="14.25" customHeight="1" x14ac:dyDescent="0.25">
      <c r="A214" s="12" t="s">
        <v>18</v>
      </c>
      <c r="B214" s="67">
        <f>B209+B210+B67+B212+B213</f>
        <v>400</v>
      </c>
      <c r="C214" s="68">
        <f>C209+C210+C211+C212+C213</f>
        <v>14.32</v>
      </c>
      <c r="D214" s="68">
        <f>D209+D210+D211+D212+D213</f>
        <v>12.239999999999998</v>
      </c>
      <c r="E214" s="68">
        <f>E209+E210+E211+E212+E213</f>
        <v>65.2</v>
      </c>
      <c r="F214" s="68">
        <f>F209+F210+F211+F212+F213</f>
        <v>294.5</v>
      </c>
      <c r="G214" s="61"/>
      <c r="H214" s="61"/>
      <c r="I214" s="69"/>
    </row>
    <row r="215" spans="1:9" ht="14.25" customHeight="1" x14ac:dyDescent="0.25">
      <c r="A215" s="126" t="s">
        <v>44</v>
      </c>
      <c r="B215" s="126"/>
      <c r="C215" s="126"/>
      <c r="D215" s="126"/>
      <c r="E215" s="126"/>
      <c r="F215" s="126"/>
      <c r="G215" s="126"/>
      <c r="H215" s="126"/>
      <c r="I215" s="126"/>
    </row>
    <row r="216" spans="1:9" ht="14.25" customHeight="1" x14ac:dyDescent="0.25">
      <c r="A216" s="8" t="s">
        <v>97</v>
      </c>
      <c r="B216" s="9">
        <v>150</v>
      </c>
      <c r="C216" s="10">
        <v>4.5</v>
      </c>
      <c r="D216" s="10">
        <v>2.5</v>
      </c>
      <c r="E216" s="10">
        <v>6</v>
      </c>
      <c r="F216" s="10">
        <v>46.5</v>
      </c>
      <c r="G216" s="15">
        <v>435</v>
      </c>
      <c r="H216" s="15">
        <v>2008</v>
      </c>
      <c r="I216" s="15">
        <v>2008</v>
      </c>
    </row>
    <row r="217" spans="1:9" ht="14.25" customHeight="1" x14ac:dyDescent="0.25">
      <c r="A217" s="18" t="s">
        <v>18</v>
      </c>
      <c r="B217" s="70">
        <v>150</v>
      </c>
      <c r="C217" s="14">
        <v>4.5</v>
      </c>
      <c r="D217" s="14">
        <v>2.5</v>
      </c>
      <c r="E217" s="14">
        <v>6</v>
      </c>
      <c r="F217" s="14">
        <v>46.5</v>
      </c>
      <c r="G217" s="28"/>
      <c r="H217" s="29"/>
      <c r="I217" s="29"/>
    </row>
    <row r="218" spans="1:9" ht="14.25" customHeight="1" x14ac:dyDescent="0.25">
      <c r="A218" s="128" t="s">
        <v>46</v>
      </c>
      <c r="B218" s="128"/>
      <c r="C218" s="48">
        <f>C189+C192+C201+C207+C214+C217</f>
        <v>45.43</v>
      </c>
      <c r="D218" s="48">
        <f>D189+D192+D201+D207+D214+D217</f>
        <v>45.48</v>
      </c>
      <c r="E218" s="48">
        <f>E189+E192+E201+E207+E214+E217</f>
        <v>232.83999999999997</v>
      </c>
      <c r="F218" s="48">
        <f>F189+F192+F201+F207+F214+F217</f>
        <v>1396.04</v>
      </c>
      <c r="G218" s="32"/>
      <c r="H218" s="33"/>
      <c r="I218" s="33"/>
    </row>
    <row r="219" spans="1:9" ht="15.75" customHeight="1" x14ac:dyDescent="0.25">
      <c r="A219" s="137" t="s">
        <v>146</v>
      </c>
      <c r="B219" s="137"/>
      <c r="C219" s="137"/>
      <c r="D219" s="137"/>
      <c r="E219" s="137"/>
      <c r="F219" s="137"/>
      <c r="G219" s="137"/>
      <c r="H219" s="137"/>
      <c r="I219" s="38"/>
    </row>
    <row r="220" spans="1:9" ht="15" customHeight="1" x14ac:dyDescent="0.25">
      <c r="A220" s="130" t="s">
        <v>2</v>
      </c>
      <c r="B220" s="130" t="s">
        <v>3</v>
      </c>
      <c r="C220" s="130" t="s">
        <v>4</v>
      </c>
      <c r="D220" s="130"/>
      <c r="E220" s="130"/>
      <c r="F220" s="132" t="s">
        <v>72</v>
      </c>
      <c r="G220" s="132" t="s">
        <v>10</v>
      </c>
      <c r="H220" s="132"/>
      <c r="I220" s="133" t="s">
        <v>11</v>
      </c>
    </row>
    <row r="221" spans="1:9" ht="21" customHeight="1" x14ac:dyDescent="0.25">
      <c r="A221" s="130"/>
      <c r="B221" s="130"/>
      <c r="C221" s="13" t="s">
        <v>7</v>
      </c>
      <c r="D221" s="13" t="s">
        <v>8</v>
      </c>
      <c r="E221" s="13" t="s">
        <v>9</v>
      </c>
      <c r="F221" s="132"/>
      <c r="G221" s="132"/>
      <c r="H221" s="132"/>
      <c r="I221" s="133"/>
    </row>
    <row r="222" spans="1:9" ht="15" customHeight="1" x14ac:dyDescent="0.25">
      <c r="A222" s="122" t="s">
        <v>12</v>
      </c>
      <c r="B222" s="122"/>
      <c r="C222" s="122"/>
      <c r="D222" s="122"/>
      <c r="E222" s="122"/>
      <c r="F222" s="122"/>
      <c r="G222" s="122"/>
      <c r="H222" s="122"/>
      <c r="I222" s="38"/>
    </row>
    <row r="223" spans="1:9" ht="15" customHeight="1" x14ac:dyDescent="0.25">
      <c r="A223" s="4" t="s">
        <v>13</v>
      </c>
      <c r="B223" s="5">
        <v>30</v>
      </c>
      <c r="C223" s="6">
        <v>3.24</v>
      </c>
      <c r="D223" s="6">
        <v>4.0999999999999996</v>
      </c>
      <c r="E223" s="6">
        <v>7</v>
      </c>
      <c r="F223" s="6">
        <v>62</v>
      </c>
      <c r="G223" s="123">
        <v>1</v>
      </c>
      <c r="H223" s="123"/>
      <c r="I223" s="7">
        <v>2012</v>
      </c>
    </row>
    <row r="224" spans="1:9" ht="23.25" customHeight="1" x14ac:dyDescent="0.25">
      <c r="A224" s="8" t="s">
        <v>74</v>
      </c>
      <c r="B224" s="9">
        <v>30</v>
      </c>
      <c r="C224" s="10">
        <v>0.9</v>
      </c>
      <c r="D224" s="10">
        <v>1.6</v>
      </c>
      <c r="E224" s="10">
        <v>1.8</v>
      </c>
      <c r="F224" s="10">
        <v>24.3</v>
      </c>
      <c r="G224" s="15">
        <v>10</v>
      </c>
      <c r="H224" s="15">
        <v>2012</v>
      </c>
      <c r="I224" s="15">
        <v>2012</v>
      </c>
    </row>
    <row r="225" spans="1:9" ht="15" customHeight="1" x14ac:dyDescent="0.25">
      <c r="A225" s="8" t="s">
        <v>75</v>
      </c>
      <c r="B225" s="9">
        <v>120</v>
      </c>
      <c r="C225" s="10">
        <v>12.3</v>
      </c>
      <c r="D225" s="10">
        <v>16.7</v>
      </c>
      <c r="E225" s="10">
        <v>2.2999999999999998</v>
      </c>
      <c r="F225" s="10">
        <v>119</v>
      </c>
      <c r="G225" s="15">
        <v>214</v>
      </c>
      <c r="H225" s="15">
        <v>2008</v>
      </c>
      <c r="I225" s="15">
        <v>2008</v>
      </c>
    </row>
    <row r="226" spans="1:9" ht="15" customHeight="1" x14ac:dyDescent="0.25">
      <c r="A226" s="8" t="s">
        <v>100</v>
      </c>
      <c r="B226" s="9">
        <v>180</v>
      </c>
      <c r="C226" s="10">
        <v>3.8</v>
      </c>
      <c r="D226" s="10">
        <v>3.2</v>
      </c>
      <c r="E226" s="10">
        <v>15.6</v>
      </c>
      <c r="F226" s="10">
        <v>107</v>
      </c>
      <c r="G226" s="15" t="s">
        <v>101</v>
      </c>
      <c r="H226" s="15"/>
      <c r="I226" s="15"/>
    </row>
    <row r="227" spans="1:9" ht="15" customHeight="1" x14ac:dyDescent="0.25">
      <c r="A227" s="12" t="s">
        <v>18</v>
      </c>
      <c r="B227" s="15">
        <f>B223+B224+B225+B226</f>
        <v>360</v>
      </c>
      <c r="C227" s="14">
        <f>C223+C224+C225+C226</f>
        <v>20.240000000000002</v>
      </c>
      <c r="D227" s="14">
        <f>D223+D224+D225+D226</f>
        <v>25.599999999999998</v>
      </c>
      <c r="E227" s="14">
        <f>E223+E224+E225+E226</f>
        <v>26.700000000000003</v>
      </c>
      <c r="F227" s="14">
        <f>F223+F224+F225+F226</f>
        <v>312.3</v>
      </c>
      <c r="G227" s="36"/>
      <c r="H227" s="37"/>
      <c r="I227" s="38"/>
    </row>
    <row r="228" spans="1:9" ht="15" customHeight="1" x14ac:dyDescent="0.25">
      <c r="A228" s="124" t="s">
        <v>19</v>
      </c>
      <c r="B228" s="124"/>
      <c r="C228" s="124"/>
      <c r="D228" s="124"/>
      <c r="E228" s="124"/>
      <c r="F228" s="124"/>
      <c r="G228" s="124"/>
      <c r="H228" s="124"/>
      <c r="I228" s="38"/>
    </row>
    <row r="229" spans="1:9" ht="14.25" customHeight="1" x14ac:dyDescent="0.25">
      <c r="A229" s="8" t="s">
        <v>119</v>
      </c>
      <c r="B229" s="9">
        <v>120</v>
      </c>
      <c r="C229" s="10">
        <v>0.48</v>
      </c>
      <c r="D229" s="10">
        <v>0.4</v>
      </c>
      <c r="E229" s="10">
        <v>12.4</v>
      </c>
      <c r="F229" s="10">
        <v>56.4</v>
      </c>
      <c r="G229" s="15" t="s">
        <v>120</v>
      </c>
      <c r="H229" s="15" t="s">
        <v>62</v>
      </c>
      <c r="I229" s="15"/>
    </row>
    <row r="230" spans="1:9" ht="15.75" customHeight="1" x14ac:dyDescent="0.25">
      <c r="A230" s="12" t="s">
        <v>18</v>
      </c>
      <c r="B230" s="13">
        <v>120</v>
      </c>
      <c r="C230" s="14">
        <v>0.48</v>
      </c>
      <c r="D230" s="14">
        <v>0.4</v>
      </c>
      <c r="E230" s="14">
        <v>12.4</v>
      </c>
      <c r="F230" s="14">
        <v>56.4</v>
      </c>
      <c r="G230" s="15"/>
      <c r="H230" s="15" t="s">
        <v>62</v>
      </c>
      <c r="I230" s="15"/>
    </row>
    <row r="231" spans="1:9" ht="15" customHeight="1" x14ac:dyDescent="0.25">
      <c r="A231" s="124" t="s">
        <v>22</v>
      </c>
      <c r="B231" s="124"/>
      <c r="C231" s="124"/>
      <c r="D231" s="124"/>
      <c r="E231" s="124"/>
      <c r="F231" s="124"/>
      <c r="G231" s="124"/>
      <c r="H231" s="124"/>
      <c r="I231" s="38"/>
    </row>
    <row r="232" spans="1:9" ht="15" customHeight="1" x14ac:dyDescent="0.25">
      <c r="A232" s="8" t="s">
        <v>147</v>
      </c>
      <c r="B232" s="9">
        <v>40</v>
      </c>
      <c r="C232" s="9">
        <v>0.34</v>
      </c>
      <c r="D232" s="10">
        <v>0.04</v>
      </c>
      <c r="E232" s="10">
        <v>3.15</v>
      </c>
      <c r="F232" s="10">
        <v>33</v>
      </c>
      <c r="G232" s="15">
        <v>40</v>
      </c>
      <c r="H232" s="15">
        <v>2012</v>
      </c>
      <c r="I232" s="15">
        <v>2012</v>
      </c>
    </row>
    <row r="233" spans="1:9" ht="22.7" customHeight="1" x14ac:dyDescent="0.25">
      <c r="A233" s="80" t="s">
        <v>148</v>
      </c>
      <c r="B233" s="9" t="s">
        <v>105</v>
      </c>
      <c r="C233" s="10">
        <v>4.3</v>
      </c>
      <c r="D233" s="10">
        <v>5.6</v>
      </c>
      <c r="E233" s="10">
        <v>9.8000000000000007</v>
      </c>
      <c r="F233" s="10">
        <v>97.4</v>
      </c>
      <c r="G233" s="81">
        <v>73</v>
      </c>
      <c r="H233" s="15"/>
      <c r="I233" s="15">
        <v>2012</v>
      </c>
    </row>
    <row r="234" spans="1:9" ht="27.75" customHeight="1" x14ac:dyDescent="0.25">
      <c r="A234" s="4" t="s">
        <v>149</v>
      </c>
      <c r="B234" s="59">
        <v>60</v>
      </c>
      <c r="C234" s="9">
        <v>11.22</v>
      </c>
      <c r="D234" s="10">
        <v>2.36</v>
      </c>
      <c r="E234" s="10">
        <v>9.33</v>
      </c>
      <c r="F234" s="10">
        <v>103</v>
      </c>
      <c r="G234" s="15">
        <v>305</v>
      </c>
      <c r="H234" s="15"/>
      <c r="I234" s="15">
        <v>2012</v>
      </c>
    </row>
    <row r="235" spans="1:9" ht="15" customHeight="1" x14ac:dyDescent="0.25">
      <c r="A235" s="8" t="s">
        <v>150</v>
      </c>
      <c r="B235" s="59">
        <v>110</v>
      </c>
      <c r="C235" s="9">
        <v>2.4</v>
      </c>
      <c r="D235" s="10">
        <v>5.6</v>
      </c>
      <c r="E235" s="10">
        <v>15.6</v>
      </c>
      <c r="F235" s="10">
        <v>89</v>
      </c>
      <c r="G235" s="15">
        <v>324</v>
      </c>
      <c r="H235" s="15"/>
      <c r="I235" s="15">
        <v>2012</v>
      </c>
    </row>
    <row r="236" spans="1:9" ht="15" customHeight="1" x14ac:dyDescent="0.25">
      <c r="A236" s="8" t="s">
        <v>110</v>
      </c>
      <c r="B236" s="59">
        <v>150</v>
      </c>
      <c r="C236" s="9">
        <v>0.3</v>
      </c>
      <c r="D236" s="10">
        <v>0</v>
      </c>
      <c r="E236" s="10">
        <v>5.8</v>
      </c>
      <c r="F236" s="10">
        <v>85</v>
      </c>
      <c r="G236" s="15" t="s">
        <v>111</v>
      </c>
      <c r="H236" s="15">
        <v>2012</v>
      </c>
      <c r="I236" s="15"/>
    </row>
    <row r="237" spans="1:9" ht="30.75" customHeight="1" x14ac:dyDescent="0.25">
      <c r="A237" s="8" t="s">
        <v>31</v>
      </c>
      <c r="B237" s="9">
        <v>20</v>
      </c>
      <c r="C237" s="9">
        <v>0.9</v>
      </c>
      <c r="D237" s="10">
        <v>0.2</v>
      </c>
      <c r="E237" s="10">
        <v>8.5</v>
      </c>
      <c r="F237" s="10">
        <v>40.799999999999997</v>
      </c>
      <c r="G237" s="15" t="s">
        <v>32</v>
      </c>
      <c r="H237" s="15" t="s">
        <v>62</v>
      </c>
      <c r="I237" s="15"/>
    </row>
    <row r="238" spans="1:9" ht="15.75" customHeight="1" x14ac:dyDescent="0.25">
      <c r="A238" s="8" t="s">
        <v>33</v>
      </c>
      <c r="B238" s="9">
        <v>20</v>
      </c>
      <c r="C238" s="9">
        <v>1.5</v>
      </c>
      <c r="D238" s="10">
        <v>0.6</v>
      </c>
      <c r="E238" s="10">
        <v>10.3</v>
      </c>
      <c r="F238" s="10">
        <v>52.4</v>
      </c>
      <c r="G238" s="15" t="s">
        <v>34</v>
      </c>
      <c r="H238" s="15" t="s">
        <v>62</v>
      </c>
      <c r="I238" s="15"/>
    </row>
    <row r="239" spans="1:9" ht="15" customHeight="1" x14ac:dyDescent="0.25">
      <c r="A239" s="12" t="s">
        <v>18</v>
      </c>
      <c r="B239" s="13">
        <v>565</v>
      </c>
      <c r="C239" s="14">
        <f>C232+C233+C234+C235+C236+C237+C238</f>
        <v>20.959999999999997</v>
      </c>
      <c r="D239" s="14">
        <f>D232+D233+D234+D235+D236+D237+D238</f>
        <v>14.399999999999999</v>
      </c>
      <c r="E239" s="14">
        <f>E232+E233+E234+E235+E236+E237+E238</f>
        <v>62.480000000000004</v>
      </c>
      <c r="F239" s="14">
        <f>F232+F233+F234+F235+F236+F237+F238</f>
        <v>500.59999999999997</v>
      </c>
      <c r="G239" s="10"/>
      <c r="H239" s="15"/>
      <c r="I239" s="15"/>
    </row>
    <row r="240" spans="1:9" ht="15" customHeight="1" x14ac:dyDescent="0.25">
      <c r="A240" s="124" t="s">
        <v>35</v>
      </c>
      <c r="B240" s="124"/>
      <c r="C240" s="124"/>
      <c r="D240" s="124"/>
      <c r="E240" s="124"/>
      <c r="F240" s="124"/>
      <c r="G240" s="124"/>
      <c r="H240" s="124"/>
      <c r="I240" s="38"/>
    </row>
    <row r="241" spans="1:9" ht="21" customHeight="1" x14ac:dyDescent="0.25">
      <c r="A241" s="8" t="s">
        <v>94</v>
      </c>
      <c r="B241" s="9">
        <v>150</v>
      </c>
      <c r="C241" s="9">
        <v>0.1</v>
      </c>
      <c r="D241" s="10">
        <v>0.01</v>
      </c>
      <c r="E241" s="10">
        <v>14.1</v>
      </c>
      <c r="F241" s="10">
        <v>56</v>
      </c>
      <c r="G241" s="49" t="s">
        <v>151</v>
      </c>
      <c r="H241" s="49">
        <v>2008</v>
      </c>
      <c r="I241" s="49"/>
    </row>
    <row r="242" spans="1:9" ht="15" customHeight="1" x14ac:dyDescent="0.25">
      <c r="A242" s="8" t="s">
        <v>37</v>
      </c>
      <c r="B242" s="17">
        <v>50</v>
      </c>
      <c r="C242" s="10">
        <v>7.3</v>
      </c>
      <c r="D242" s="10">
        <v>2.2999999999999998</v>
      </c>
      <c r="E242" s="10">
        <v>29.25</v>
      </c>
      <c r="F242" s="10">
        <v>144</v>
      </c>
      <c r="G242" s="136">
        <v>479</v>
      </c>
      <c r="H242" s="136"/>
      <c r="I242" s="15">
        <v>2008</v>
      </c>
    </row>
    <row r="243" spans="1:9" ht="15" customHeight="1" x14ac:dyDescent="0.25">
      <c r="A243" s="12" t="s">
        <v>18</v>
      </c>
      <c r="B243" s="13">
        <v>200</v>
      </c>
      <c r="C243" s="14">
        <f>C241+C242</f>
        <v>7.3999999999999995</v>
      </c>
      <c r="D243" s="14">
        <f>D241+D242</f>
        <v>2.3099999999999996</v>
      </c>
      <c r="E243" s="14">
        <f>E241+E242</f>
        <v>43.35</v>
      </c>
      <c r="F243" s="14">
        <f>F241+F242</f>
        <v>200</v>
      </c>
      <c r="G243" s="10"/>
      <c r="H243" s="15"/>
      <c r="I243" s="15"/>
    </row>
    <row r="244" spans="1:9" ht="15" customHeight="1" x14ac:dyDescent="0.25">
      <c r="A244" s="126" t="s">
        <v>38</v>
      </c>
      <c r="B244" s="126"/>
      <c r="C244" s="126"/>
      <c r="D244" s="126"/>
      <c r="E244" s="126"/>
      <c r="F244" s="126"/>
      <c r="G244" s="126"/>
      <c r="H244" s="126"/>
      <c r="I244" s="126"/>
    </row>
    <row r="245" spans="1:9" ht="15" customHeight="1" x14ac:dyDescent="0.25">
      <c r="A245" s="75" t="s">
        <v>152</v>
      </c>
      <c r="B245" s="65">
        <v>50</v>
      </c>
      <c r="C245" s="65">
        <v>7.3</v>
      </c>
      <c r="D245" s="28">
        <v>7.4</v>
      </c>
      <c r="E245" s="28">
        <v>3.3</v>
      </c>
      <c r="F245" s="28">
        <v>91</v>
      </c>
      <c r="G245" s="70">
        <v>292</v>
      </c>
      <c r="H245" s="82"/>
      <c r="I245" s="33">
        <v>2008</v>
      </c>
    </row>
    <row r="246" spans="1:9" ht="24.75" customHeight="1" x14ac:dyDescent="0.25">
      <c r="A246" s="30" t="s">
        <v>107</v>
      </c>
      <c r="B246" s="45">
        <v>150</v>
      </c>
      <c r="C246" s="45">
        <v>2.2000000000000002</v>
      </c>
      <c r="D246" s="32">
        <v>2</v>
      </c>
      <c r="E246" s="32">
        <v>9.8000000000000007</v>
      </c>
      <c r="F246" s="32">
        <v>99.1</v>
      </c>
      <c r="G246" s="49">
        <v>129</v>
      </c>
      <c r="H246" s="82"/>
      <c r="I246" s="15">
        <v>2008</v>
      </c>
    </row>
    <row r="247" spans="1:9" ht="15" customHeight="1" x14ac:dyDescent="0.25">
      <c r="A247" s="8" t="s">
        <v>153</v>
      </c>
      <c r="B247" s="9" t="s">
        <v>154</v>
      </c>
      <c r="C247" s="10">
        <v>0</v>
      </c>
      <c r="D247" s="10">
        <v>0</v>
      </c>
      <c r="E247" s="10">
        <v>8.4</v>
      </c>
      <c r="F247" s="10">
        <v>33.6</v>
      </c>
      <c r="G247" s="11" t="s">
        <v>155</v>
      </c>
      <c r="H247" s="15">
        <v>2012</v>
      </c>
      <c r="I247" s="15"/>
    </row>
    <row r="248" spans="1:9" ht="25.5" customHeight="1" x14ac:dyDescent="0.25">
      <c r="A248" s="8" t="s">
        <v>31</v>
      </c>
      <c r="B248" s="9">
        <v>15</v>
      </c>
      <c r="C248" s="10">
        <v>1</v>
      </c>
      <c r="D248" s="10">
        <v>0.12</v>
      </c>
      <c r="E248" s="10">
        <v>6.4</v>
      </c>
      <c r="F248" s="10">
        <v>31</v>
      </c>
      <c r="G248" s="11" t="s">
        <v>88</v>
      </c>
      <c r="H248" s="15" t="s">
        <v>62</v>
      </c>
      <c r="I248" s="15"/>
    </row>
    <row r="249" spans="1:9" ht="12.75" customHeight="1" x14ac:dyDescent="0.25">
      <c r="A249" s="8" t="s">
        <v>33</v>
      </c>
      <c r="B249" s="9">
        <v>15</v>
      </c>
      <c r="C249" s="9">
        <v>1.1000000000000001</v>
      </c>
      <c r="D249" s="10">
        <v>0.5</v>
      </c>
      <c r="E249" s="10">
        <v>7.7</v>
      </c>
      <c r="F249" s="10">
        <v>39.299999999999997</v>
      </c>
      <c r="G249" s="11" t="s">
        <v>69</v>
      </c>
      <c r="H249" s="15" t="s">
        <v>62</v>
      </c>
      <c r="I249" s="15"/>
    </row>
    <row r="250" spans="1:9" ht="15" customHeight="1" x14ac:dyDescent="0.25">
      <c r="A250" s="12" t="s">
        <v>18</v>
      </c>
      <c r="B250" s="67">
        <v>406</v>
      </c>
      <c r="C250" s="68">
        <f>C245+C246+C247+C248+C249</f>
        <v>11.6</v>
      </c>
      <c r="D250" s="68">
        <f>D245+D246+D247+D248+D249</f>
        <v>10.02</v>
      </c>
      <c r="E250" s="68">
        <f>E245+E246+E247+E248+E249</f>
        <v>35.6</v>
      </c>
      <c r="F250" s="68">
        <f>F245+F246+F247+F248+F249</f>
        <v>294</v>
      </c>
      <c r="G250" s="61"/>
      <c r="H250" s="61"/>
      <c r="I250" s="69"/>
    </row>
    <row r="251" spans="1:9" ht="15" customHeight="1" x14ac:dyDescent="0.25">
      <c r="A251" s="126" t="s">
        <v>44</v>
      </c>
      <c r="B251" s="126"/>
      <c r="C251" s="126"/>
      <c r="D251" s="126"/>
      <c r="E251" s="126"/>
      <c r="F251" s="126"/>
      <c r="G251" s="126"/>
      <c r="H251" s="126"/>
      <c r="I251" s="126"/>
    </row>
    <row r="252" spans="1:9" ht="15" customHeight="1" x14ac:dyDescent="0.25">
      <c r="A252" s="8" t="s">
        <v>45</v>
      </c>
      <c r="B252" s="9">
        <v>150</v>
      </c>
      <c r="C252" s="10">
        <v>4.5</v>
      </c>
      <c r="D252" s="10">
        <v>2.5</v>
      </c>
      <c r="E252" s="10">
        <v>6</v>
      </c>
      <c r="F252" s="10">
        <v>46.5</v>
      </c>
      <c r="G252" s="15">
        <v>435</v>
      </c>
      <c r="H252" s="15">
        <v>2008</v>
      </c>
      <c r="I252" s="15">
        <v>2008</v>
      </c>
    </row>
    <row r="253" spans="1:9" ht="15" customHeight="1" x14ac:dyDescent="0.25">
      <c r="A253" s="18" t="s">
        <v>18</v>
      </c>
      <c r="B253" s="70">
        <v>150</v>
      </c>
      <c r="C253" s="10">
        <v>4.5</v>
      </c>
      <c r="D253" s="10">
        <v>2.5</v>
      </c>
      <c r="E253" s="10">
        <v>6</v>
      </c>
      <c r="F253" s="10">
        <v>46.5</v>
      </c>
      <c r="G253" s="28"/>
      <c r="H253" s="29"/>
      <c r="I253" s="29"/>
    </row>
    <row r="254" spans="1:9" ht="15" customHeight="1" x14ac:dyDescent="0.25">
      <c r="A254" s="128" t="s">
        <v>46</v>
      </c>
      <c r="B254" s="128"/>
      <c r="C254" s="48">
        <f>C227+C230+C239+C243+C250+C253</f>
        <v>65.180000000000007</v>
      </c>
      <c r="D254" s="48">
        <f>D227+D230+D239+D243+D250+D253</f>
        <v>55.22999999999999</v>
      </c>
      <c r="E254" s="48">
        <f>E227+E230+E239+E243+E250+E253</f>
        <v>186.53</v>
      </c>
      <c r="F254" s="48">
        <f>F227+F230+F239+F243+F250+F253</f>
        <v>1409.8</v>
      </c>
      <c r="G254" s="32"/>
      <c r="H254" s="33"/>
      <c r="I254" s="33"/>
    </row>
    <row r="255" spans="1:9" ht="15.75" customHeight="1" x14ac:dyDescent="0.25">
      <c r="A255" s="129" t="s">
        <v>156</v>
      </c>
      <c r="B255" s="129"/>
      <c r="C255" s="129"/>
      <c r="D255" s="129"/>
      <c r="E255" s="129"/>
      <c r="F255" s="129"/>
      <c r="G255" s="129"/>
      <c r="H255" s="129"/>
      <c r="I255" s="39"/>
    </row>
    <row r="256" spans="1:9" ht="15" customHeight="1" x14ac:dyDescent="0.25">
      <c r="A256" s="130" t="s">
        <v>2</v>
      </c>
      <c r="B256" s="130" t="s">
        <v>3</v>
      </c>
      <c r="C256" s="130" t="s">
        <v>4</v>
      </c>
      <c r="D256" s="130"/>
      <c r="E256" s="130"/>
      <c r="F256" s="131" t="s">
        <v>72</v>
      </c>
      <c r="G256" s="132" t="s">
        <v>10</v>
      </c>
      <c r="H256" s="132"/>
      <c r="I256" s="133" t="s">
        <v>11</v>
      </c>
    </row>
    <row r="257" spans="1:9" ht="26.25" customHeight="1" x14ac:dyDescent="0.25">
      <c r="A257" s="130"/>
      <c r="B257" s="130"/>
      <c r="C257" s="3" t="s">
        <v>7</v>
      </c>
      <c r="D257" s="3" t="s">
        <v>8</v>
      </c>
      <c r="E257" s="3" t="s">
        <v>9</v>
      </c>
      <c r="F257" s="131"/>
      <c r="G257" s="132"/>
      <c r="H257" s="132"/>
      <c r="I257" s="133"/>
    </row>
    <row r="258" spans="1:9" ht="15" customHeight="1" x14ac:dyDescent="0.25">
      <c r="A258" s="122" t="s">
        <v>12</v>
      </c>
      <c r="B258" s="122"/>
      <c r="C258" s="122"/>
      <c r="D258" s="122"/>
      <c r="E258" s="122"/>
      <c r="F258" s="122"/>
      <c r="G258" s="122"/>
      <c r="H258" s="122"/>
      <c r="I258" s="38"/>
    </row>
    <row r="259" spans="1:9" ht="15" customHeight="1" x14ac:dyDescent="0.25">
      <c r="A259" s="8" t="s">
        <v>48</v>
      </c>
      <c r="B259" s="9">
        <v>30</v>
      </c>
      <c r="C259" s="10">
        <v>3.39</v>
      </c>
      <c r="D259" s="10">
        <v>6.9</v>
      </c>
      <c r="E259" s="10">
        <v>10</v>
      </c>
      <c r="F259" s="10">
        <v>69</v>
      </c>
      <c r="G259" s="15">
        <v>3</v>
      </c>
      <c r="H259" s="15">
        <v>2012</v>
      </c>
      <c r="I259" s="15">
        <v>2012</v>
      </c>
    </row>
    <row r="260" spans="1:9" ht="15" customHeight="1" x14ac:dyDescent="0.25">
      <c r="A260" s="8" t="s">
        <v>157</v>
      </c>
      <c r="B260" s="9">
        <v>155</v>
      </c>
      <c r="C260" s="10">
        <v>4.5</v>
      </c>
      <c r="D260" s="10">
        <v>6</v>
      </c>
      <c r="E260" s="10">
        <v>20</v>
      </c>
      <c r="F260" s="10">
        <v>142.1</v>
      </c>
      <c r="G260" s="15">
        <v>189</v>
      </c>
      <c r="H260" s="15"/>
      <c r="I260" s="15">
        <v>2008</v>
      </c>
    </row>
    <row r="261" spans="1:9" ht="21" customHeight="1" x14ac:dyDescent="0.25">
      <c r="A261" s="8" t="s">
        <v>50</v>
      </c>
      <c r="B261" s="9">
        <v>180</v>
      </c>
      <c r="C261" s="10">
        <v>3.2</v>
      </c>
      <c r="D261" s="10">
        <v>2.8</v>
      </c>
      <c r="E261" s="10">
        <v>13.6</v>
      </c>
      <c r="F261" s="10">
        <v>77</v>
      </c>
      <c r="G261" s="15" t="s">
        <v>118</v>
      </c>
      <c r="H261" s="15">
        <v>2012</v>
      </c>
      <c r="I261" s="15"/>
    </row>
    <row r="262" spans="1:9" ht="15" customHeight="1" x14ac:dyDescent="0.25">
      <c r="A262" s="12" t="s">
        <v>18</v>
      </c>
      <c r="B262" s="13">
        <f>B259+B260+B261</f>
        <v>365</v>
      </c>
      <c r="C262" s="14">
        <f>C259+C260+C261</f>
        <v>11.09</v>
      </c>
      <c r="D262" s="14">
        <f>D259+D260+D261</f>
        <v>15.7</v>
      </c>
      <c r="E262" s="14">
        <f>E259+E260+E261</f>
        <v>43.6</v>
      </c>
      <c r="F262" s="14">
        <f>F259+F260+F261</f>
        <v>288.10000000000002</v>
      </c>
      <c r="G262" s="36"/>
      <c r="H262" s="37"/>
      <c r="I262" s="38"/>
    </row>
    <row r="263" spans="1:9" ht="15" customHeight="1" x14ac:dyDescent="0.25">
      <c r="A263" s="124" t="s">
        <v>19</v>
      </c>
      <c r="B263" s="124"/>
      <c r="C263" s="124"/>
      <c r="D263" s="124"/>
      <c r="E263" s="124"/>
      <c r="F263" s="124"/>
      <c r="G263" s="124"/>
      <c r="H263" s="124"/>
      <c r="I263" s="38"/>
    </row>
    <row r="264" spans="1:9" ht="15" customHeight="1" x14ac:dyDescent="0.25">
      <c r="A264" s="8" t="s">
        <v>63</v>
      </c>
      <c r="B264" s="9">
        <v>150</v>
      </c>
      <c r="C264" s="10">
        <v>0.8</v>
      </c>
      <c r="D264" s="10">
        <v>0.2</v>
      </c>
      <c r="E264" s="10">
        <v>14.8</v>
      </c>
      <c r="F264" s="10">
        <v>65</v>
      </c>
      <c r="G264" s="17">
        <v>442</v>
      </c>
      <c r="H264" s="15">
        <v>2008</v>
      </c>
      <c r="I264" s="15">
        <v>2008</v>
      </c>
    </row>
    <row r="265" spans="1:9" ht="15" customHeight="1" x14ac:dyDescent="0.25">
      <c r="A265" s="12" t="s">
        <v>18</v>
      </c>
      <c r="B265" s="13">
        <v>150</v>
      </c>
      <c r="C265" s="14">
        <v>0.8</v>
      </c>
      <c r="D265" s="14">
        <v>0.2</v>
      </c>
      <c r="E265" s="14">
        <v>14.8</v>
      </c>
      <c r="F265" s="14">
        <v>65</v>
      </c>
      <c r="G265" s="17"/>
      <c r="H265" s="15"/>
      <c r="I265" s="15"/>
    </row>
    <row r="266" spans="1:9" ht="15" customHeight="1" x14ac:dyDescent="0.25">
      <c r="A266" s="124" t="s">
        <v>22</v>
      </c>
      <c r="B266" s="124"/>
      <c r="C266" s="124"/>
      <c r="D266" s="124"/>
      <c r="E266" s="124"/>
      <c r="F266" s="124"/>
      <c r="G266" s="124"/>
      <c r="H266" s="124"/>
      <c r="I266" s="38"/>
    </row>
    <row r="267" spans="1:9" ht="30.75" customHeight="1" x14ac:dyDescent="0.25">
      <c r="A267" s="51" t="s">
        <v>80</v>
      </c>
      <c r="B267" s="74">
        <v>40</v>
      </c>
      <c r="C267" s="10">
        <v>0.3</v>
      </c>
      <c r="D267" s="10">
        <v>0</v>
      </c>
      <c r="E267" s="10">
        <v>1</v>
      </c>
      <c r="F267" s="10">
        <v>5.6</v>
      </c>
      <c r="G267" s="15" t="s">
        <v>81</v>
      </c>
      <c r="H267" s="15" t="s">
        <v>62</v>
      </c>
      <c r="I267" s="15"/>
    </row>
    <row r="268" spans="1:9" ht="38.25" customHeight="1" x14ac:dyDescent="0.25">
      <c r="A268" s="8" t="s">
        <v>158</v>
      </c>
      <c r="B268" s="9" t="s">
        <v>83</v>
      </c>
      <c r="C268" s="10">
        <v>4.5</v>
      </c>
      <c r="D268" s="10">
        <v>3.3</v>
      </c>
      <c r="E268" s="10">
        <v>11.9</v>
      </c>
      <c r="F268" s="10">
        <v>96.1</v>
      </c>
      <c r="G268" s="15">
        <v>77</v>
      </c>
      <c r="H268" s="15"/>
      <c r="I268" s="15">
        <v>201</v>
      </c>
    </row>
    <row r="269" spans="1:9" ht="24.75" customHeight="1" x14ac:dyDescent="0.25">
      <c r="A269" s="8" t="s">
        <v>159</v>
      </c>
      <c r="B269" s="9">
        <v>70</v>
      </c>
      <c r="C269" s="10">
        <v>16</v>
      </c>
      <c r="D269" s="10">
        <v>6.9</v>
      </c>
      <c r="E269" s="10">
        <v>6.3</v>
      </c>
      <c r="F269" s="10">
        <v>127</v>
      </c>
      <c r="G269" s="13">
        <v>34</v>
      </c>
      <c r="H269" s="15"/>
      <c r="I269" s="15">
        <v>2012</v>
      </c>
    </row>
    <row r="270" spans="1:9" ht="15" customHeight="1" x14ac:dyDescent="0.25">
      <c r="A270" s="8" t="s">
        <v>160</v>
      </c>
      <c r="B270" s="9">
        <v>150</v>
      </c>
      <c r="C270" s="10">
        <v>2.4</v>
      </c>
      <c r="D270" s="10">
        <v>6.9</v>
      </c>
      <c r="E270" s="10">
        <v>13.4</v>
      </c>
      <c r="F270" s="10">
        <v>125.1</v>
      </c>
      <c r="G270" s="15">
        <v>344</v>
      </c>
      <c r="H270" s="15"/>
      <c r="I270" s="15">
        <v>2012</v>
      </c>
    </row>
    <row r="271" spans="1:9" ht="32.25" customHeight="1" x14ac:dyDescent="0.25">
      <c r="A271" s="8" t="s">
        <v>90</v>
      </c>
      <c r="B271" s="9">
        <v>150</v>
      </c>
      <c r="C271" s="10">
        <v>0</v>
      </c>
      <c r="D271" s="10">
        <v>0</v>
      </c>
      <c r="E271" s="10">
        <v>15</v>
      </c>
      <c r="F271" s="10">
        <v>57</v>
      </c>
      <c r="G271" s="15" t="s">
        <v>91</v>
      </c>
      <c r="H271" s="15">
        <v>2008</v>
      </c>
      <c r="I271" s="15"/>
    </row>
    <row r="272" spans="1:9" ht="30.75" customHeight="1" x14ac:dyDescent="0.25">
      <c r="A272" s="8" t="s">
        <v>31</v>
      </c>
      <c r="B272" s="9">
        <v>25</v>
      </c>
      <c r="C272" s="10">
        <v>1.7</v>
      </c>
      <c r="D272" s="10">
        <v>0.2</v>
      </c>
      <c r="E272" s="10">
        <v>10.6</v>
      </c>
      <c r="F272" s="10">
        <v>51</v>
      </c>
      <c r="G272" s="15" t="s">
        <v>61</v>
      </c>
      <c r="H272" s="15" t="s">
        <v>62</v>
      </c>
      <c r="I272" s="15"/>
    </row>
    <row r="273" spans="1:9" ht="30.75" customHeight="1" x14ac:dyDescent="0.25">
      <c r="A273" s="8" t="s">
        <v>33</v>
      </c>
      <c r="B273" s="9">
        <v>20</v>
      </c>
      <c r="C273" s="10">
        <v>1.5</v>
      </c>
      <c r="D273" s="10">
        <v>0.6</v>
      </c>
      <c r="E273" s="10">
        <v>10.3</v>
      </c>
      <c r="F273" s="10">
        <v>52.4</v>
      </c>
      <c r="G273" s="15" t="s">
        <v>34</v>
      </c>
      <c r="H273" s="15" t="s">
        <v>62</v>
      </c>
      <c r="I273" s="15"/>
    </row>
    <row r="274" spans="1:9" ht="15" customHeight="1" x14ac:dyDescent="0.25">
      <c r="A274" s="12" t="s">
        <v>18</v>
      </c>
      <c r="B274" s="50">
        <v>595</v>
      </c>
      <c r="C274" s="14">
        <f>C267+C268+C269+C270+C271+C272+C273</f>
        <v>26.4</v>
      </c>
      <c r="D274" s="14">
        <f>D267+D268+D269+D270+D271+D272+D273</f>
        <v>17.900000000000002</v>
      </c>
      <c r="E274" s="14">
        <f>E267+E268+E269+E270+E271+E272+E273</f>
        <v>68.5</v>
      </c>
      <c r="F274" s="14">
        <f>F267+F268+F269+F270+F271+F272+F273</f>
        <v>514.19999999999993</v>
      </c>
      <c r="G274" s="17"/>
      <c r="H274" s="15"/>
      <c r="I274" s="15"/>
    </row>
    <row r="275" spans="1:9" ht="15" customHeight="1" x14ac:dyDescent="0.25">
      <c r="A275" s="134" t="s">
        <v>35</v>
      </c>
      <c r="B275" s="134"/>
      <c r="C275" s="134"/>
      <c r="D275" s="134"/>
      <c r="E275" s="134"/>
      <c r="F275" s="134"/>
      <c r="G275" s="134"/>
      <c r="H275" s="134"/>
      <c r="I275" s="44"/>
    </row>
    <row r="276" spans="1:9" ht="15.75" customHeight="1" x14ac:dyDescent="0.25">
      <c r="A276" s="30" t="s">
        <v>112</v>
      </c>
      <c r="B276" s="45">
        <v>25</v>
      </c>
      <c r="C276" s="32">
        <v>3.5</v>
      </c>
      <c r="D276" s="32">
        <v>4.5</v>
      </c>
      <c r="E276" s="32">
        <v>18.600000000000001</v>
      </c>
      <c r="F276" s="32">
        <v>110</v>
      </c>
      <c r="G276" s="33" t="s">
        <v>113</v>
      </c>
      <c r="H276" s="33" t="s">
        <v>62</v>
      </c>
      <c r="I276" s="33"/>
    </row>
    <row r="277" spans="1:9" ht="15" customHeight="1" x14ac:dyDescent="0.25">
      <c r="A277" s="8" t="s">
        <v>94</v>
      </c>
      <c r="B277" s="9">
        <v>150</v>
      </c>
      <c r="C277" s="9">
        <v>0.1</v>
      </c>
      <c r="D277" s="10">
        <v>0.01</v>
      </c>
      <c r="E277" s="10">
        <v>14.1</v>
      </c>
      <c r="F277" s="10">
        <v>54</v>
      </c>
      <c r="G277" s="49" t="s">
        <v>161</v>
      </c>
      <c r="H277" s="49">
        <v>2008</v>
      </c>
      <c r="I277" s="49"/>
    </row>
    <row r="278" spans="1:9" ht="19.5" customHeight="1" x14ac:dyDescent="0.25">
      <c r="A278" s="8" t="s">
        <v>162</v>
      </c>
      <c r="B278" s="52">
        <v>100</v>
      </c>
      <c r="C278" s="10">
        <v>2.8</v>
      </c>
      <c r="D278" s="10">
        <v>2.5</v>
      </c>
      <c r="E278" s="10">
        <v>4.5</v>
      </c>
      <c r="F278" s="10">
        <v>56.5</v>
      </c>
      <c r="G278" s="15" t="s">
        <v>109</v>
      </c>
      <c r="H278" s="15" t="s">
        <v>62</v>
      </c>
      <c r="I278" s="15"/>
    </row>
    <row r="279" spans="1:9" ht="14.25" customHeight="1" x14ac:dyDescent="0.25">
      <c r="A279" s="46" t="s">
        <v>18</v>
      </c>
      <c r="B279" s="49">
        <v>275</v>
      </c>
      <c r="C279" s="48">
        <f>C276+C277+C278</f>
        <v>6.4</v>
      </c>
      <c r="D279" s="48">
        <f>D276+D277+D278</f>
        <v>7.01</v>
      </c>
      <c r="E279" s="48">
        <f>E276+E277+E278</f>
        <v>37.200000000000003</v>
      </c>
      <c r="F279" s="48">
        <f>F276+F277+F278</f>
        <v>220.5</v>
      </c>
      <c r="G279" s="31"/>
      <c r="H279" s="33"/>
      <c r="I279" s="33"/>
    </row>
    <row r="280" spans="1:9" ht="14.25" customHeight="1" x14ac:dyDescent="0.25">
      <c r="A280" s="126" t="s">
        <v>38</v>
      </c>
      <c r="B280" s="126"/>
      <c r="C280" s="126"/>
      <c r="D280" s="126"/>
      <c r="E280" s="126"/>
      <c r="F280" s="126"/>
      <c r="G280" s="126"/>
      <c r="H280" s="126"/>
      <c r="I280" s="126"/>
    </row>
    <row r="281" spans="1:9" ht="14.25" customHeight="1" x14ac:dyDescent="0.25">
      <c r="A281" s="75" t="s">
        <v>114</v>
      </c>
      <c r="B281" s="65">
        <v>135</v>
      </c>
      <c r="C281" s="28">
        <v>24</v>
      </c>
      <c r="D281" s="28">
        <v>12.3</v>
      </c>
      <c r="E281" s="28">
        <v>21.7</v>
      </c>
      <c r="F281" s="28">
        <v>120.8</v>
      </c>
      <c r="G281" s="29">
        <v>237</v>
      </c>
      <c r="H281" s="29"/>
      <c r="I281" s="29">
        <v>2012</v>
      </c>
    </row>
    <row r="282" spans="1:9" ht="14.25" customHeight="1" x14ac:dyDescent="0.25">
      <c r="A282" s="30" t="s">
        <v>115</v>
      </c>
      <c r="B282" s="45">
        <v>50</v>
      </c>
      <c r="C282" s="32">
        <v>0.9</v>
      </c>
      <c r="D282" s="32">
        <v>2.2999999999999998</v>
      </c>
      <c r="E282" s="32">
        <v>6.5</v>
      </c>
      <c r="F282" s="32">
        <v>35</v>
      </c>
      <c r="G282" s="33">
        <v>367</v>
      </c>
      <c r="H282" s="33"/>
      <c r="I282" s="33">
        <v>2008</v>
      </c>
    </row>
    <row r="283" spans="1:9" ht="17.25" customHeight="1" x14ac:dyDescent="0.25">
      <c r="A283" s="30" t="s">
        <v>36</v>
      </c>
      <c r="B283" s="9">
        <v>200</v>
      </c>
      <c r="C283" s="10">
        <v>6</v>
      </c>
      <c r="D283" s="10">
        <v>4</v>
      </c>
      <c r="E283" s="10">
        <v>9.8000000000000007</v>
      </c>
      <c r="F283" s="10">
        <v>98.9</v>
      </c>
      <c r="G283" s="15">
        <v>434</v>
      </c>
      <c r="H283" s="15">
        <v>2008</v>
      </c>
      <c r="I283" s="15">
        <v>2008</v>
      </c>
    </row>
    <row r="284" spans="1:9" ht="15" customHeight="1" x14ac:dyDescent="0.25">
      <c r="A284" s="8" t="s">
        <v>33</v>
      </c>
      <c r="B284" s="9">
        <v>15</v>
      </c>
      <c r="C284" s="9">
        <v>1.1000000000000001</v>
      </c>
      <c r="D284" s="10">
        <v>0.5</v>
      </c>
      <c r="E284" s="10">
        <v>7.7</v>
      </c>
      <c r="F284" s="10">
        <v>39.299999999999997</v>
      </c>
      <c r="G284" s="11" t="s">
        <v>69</v>
      </c>
      <c r="H284" s="15" t="s">
        <v>62</v>
      </c>
      <c r="I284" s="15"/>
    </row>
    <row r="285" spans="1:9" ht="14.25" customHeight="1" x14ac:dyDescent="0.25">
      <c r="A285" s="12" t="s">
        <v>18</v>
      </c>
      <c r="B285" s="83">
        <f>B281+B282+B283+B284</f>
        <v>400</v>
      </c>
      <c r="C285" s="68">
        <f>C281+C282+C283+C284</f>
        <v>32</v>
      </c>
      <c r="D285" s="68">
        <f>D281+D282+D283+D284</f>
        <v>19.100000000000001</v>
      </c>
      <c r="E285" s="68">
        <f>E281+E282+E283+E284</f>
        <v>45.7</v>
      </c>
      <c r="F285" s="68">
        <f>F281+F282+F283+F284</f>
        <v>294</v>
      </c>
      <c r="G285" s="61"/>
      <c r="H285" s="61"/>
      <c r="I285" s="69"/>
    </row>
    <row r="286" spans="1:9" ht="14.25" customHeight="1" x14ac:dyDescent="0.25">
      <c r="A286" s="126" t="s">
        <v>44</v>
      </c>
      <c r="B286" s="126"/>
      <c r="C286" s="126"/>
      <c r="D286" s="126"/>
      <c r="E286" s="126"/>
      <c r="F286" s="126"/>
      <c r="G286" s="126"/>
      <c r="H286" s="126"/>
      <c r="I286" s="126"/>
    </row>
    <row r="287" spans="1:9" ht="14.25" customHeight="1" x14ac:dyDescent="0.25">
      <c r="A287" s="30" t="s">
        <v>70</v>
      </c>
      <c r="B287" s="45">
        <v>150</v>
      </c>
      <c r="C287" s="45">
        <v>2.7</v>
      </c>
      <c r="D287" s="32">
        <v>1.5</v>
      </c>
      <c r="E287" s="32">
        <v>6.3</v>
      </c>
      <c r="F287" s="32">
        <v>60</v>
      </c>
      <c r="G287" s="33">
        <v>435</v>
      </c>
      <c r="H287" s="33">
        <v>2008</v>
      </c>
      <c r="I287" s="33">
        <v>2008</v>
      </c>
    </row>
    <row r="288" spans="1:9" ht="14.25" customHeight="1" x14ac:dyDescent="0.25">
      <c r="A288" s="18" t="s">
        <v>18</v>
      </c>
      <c r="B288" s="70">
        <v>150</v>
      </c>
      <c r="C288" s="49">
        <v>2.7</v>
      </c>
      <c r="D288" s="48">
        <v>1.5</v>
      </c>
      <c r="E288" s="48">
        <v>6.3</v>
      </c>
      <c r="F288" s="48">
        <v>60</v>
      </c>
      <c r="G288" s="33"/>
      <c r="H288" s="29"/>
      <c r="I288" s="29"/>
    </row>
    <row r="289" spans="1:9" ht="14.25" customHeight="1" x14ac:dyDescent="0.25">
      <c r="A289" s="128" t="s">
        <v>46</v>
      </c>
      <c r="B289" s="128"/>
      <c r="C289" s="48">
        <f>C262+C265+C274+C279+C285+C288</f>
        <v>79.39</v>
      </c>
      <c r="D289" s="48">
        <f>D262+D265+D274+D279+D285+D288</f>
        <v>61.41</v>
      </c>
      <c r="E289" s="48">
        <f>E262+E265+E274+E279+E285+E288</f>
        <v>216.10000000000002</v>
      </c>
      <c r="F289" s="84">
        <f>F262+F265+F274+F279+F285+F288</f>
        <v>1441.8</v>
      </c>
      <c r="G289" s="33"/>
      <c r="H289" s="33"/>
      <c r="I289" s="33"/>
    </row>
    <row r="290" spans="1:9" ht="14.25" customHeight="1" x14ac:dyDescent="0.25">
      <c r="A290" s="135" t="s">
        <v>163</v>
      </c>
      <c r="B290" s="135"/>
      <c r="C290" s="135"/>
      <c r="D290" s="135"/>
      <c r="E290" s="135"/>
      <c r="F290" s="135"/>
      <c r="G290" s="135"/>
      <c r="H290" s="135"/>
    </row>
    <row r="291" spans="1:9" ht="14.25" customHeight="1" x14ac:dyDescent="0.25">
      <c r="A291" s="130" t="s">
        <v>2</v>
      </c>
      <c r="B291" s="130" t="s">
        <v>3</v>
      </c>
      <c r="C291" s="130" t="s">
        <v>4</v>
      </c>
      <c r="D291" s="130"/>
      <c r="E291" s="130"/>
      <c r="F291" s="132" t="s">
        <v>72</v>
      </c>
      <c r="G291" s="132" t="s">
        <v>10</v>
      </c>
      <c r="H291" s="132"/>
      <c r="I291" s="133" t="s">
        <v>11</v>
      </c>
    </row>
    <row r="292" spans="1:9" ht="28.5" customHeight="1" x14ac:dyDescent="0.25">
      <c r="A292" s="130"/>
      <c r="B292" s="130"/>
      <c r="C292" s="3" t="s">
        <v>7</v>
      </c>
      <c r="D292" s="3" t="s">
        <v>8</v>
      </c>
      <c r="E292" s="3" t="s">
        <v>9</v>
      </c>
      <c r="F292" s="132"/>
      <c r="G292" s="132"/>
      <c r="H292" s="132"/>
      <c r="I292" s="133"/>
    </row>
    <row r="293" spans="1:9" ht="14.25" customHeight="1" x14ac:dyDescent="0.25">
      <c r="A293" s="122" t="s">
        <v>12</v>
      </c>
      <c r="B293" s="122"/>
      <c r="C293" s="122"/>
      <c r="D293" s="122"/>
      <c r="E293" s="122"/>
      <c r="F293" s="122"/>
      <c r="G293" s="122"/>
      <c r="H293" s="122"/>
      <c r="I293" s="38"/>
    </row>
    <row r="294" spans="1:9" ht="14.25" customHeight="1" x14ac:dyDescent="0.25">
      <c r="A294" s="8" t="s">
        <v>73</v>
      </c>
      <c r="B294" s="9">
        <v>30</v>
      </c>
      <c r="C294" s="10">
        <v>1.4</v>
      </c>
      <c r="D294" s="10">
        <v>2.1</v>
      </c>
      <c r="E294" s="10">
        <v>15.8</v>
      </c>
      <c r="F294" s="10">
        <v>68</v>
      </c>
      <c r="G294" s="15">
        <v>2</v>
      </c>
      <c r="H294" s="15">
        <v>2012</v>
      </c>
      <c r="I294" s="15">
        <v>2012</v>
      </c>
    </row>
    <row r="295" spans="1:9" ht="22.7" customHeight="1" x14ac:dyDescent="0.25">
      <c r="A295" s="85" t="s">
        <v>164</v>
      </c>
      <c r="B295" s="9">
        <v>155</v>
      </c>
      <c r="C295" s="10">
        <v>5</v>
      </c>
      <c r="D295" s="10">
        <v>7.3</v>
      </c>
      <c r="E295" s="10">
        <v>18.3</v>
      </c>
      <c r="F295" s="10">
        <v>128</v>
      </c>
      <c r="G295" s="15">
        <v>189</v>
      </c>
      <c r="H295" s="15"/>
      <c r="I295" s="15">
        <v>2008</v>
      </c>
    </row>
    <row r="296" spans="1:9" ht="24" customHeight="1" x14ac:dyDescent="0.25">
      <c r="A296" s="86" t="s">
        <v>76</v>
      </c>
      <c r="B296" s="9">
        <v>180</v>
      </c>
      <c r="C296" s="10">
        <v>2.8</v>
      </c>
      <c r="D296" s="10">
        <v>2.4</v>
      </c>
      <c r="E296" s="10">
        <v>12.7</v>
      </c>
      <c r="F296" s="10">
        <v>84</v>
      </c>
      <c r="G296" s="73" t="s">
        <v>77</v>
      </c>
      <c r="H296" s="13">
        <v>2012</v>
      </c>
      <c r="I296" s="15"/>
    </row>
    <row r="297" spans="1:9" ht="14.25" customHeight="1" x14ac:dyDescent="0.25">
      <c r="A297" s="12" t="s">
        <v>18</v>
      </c>
      <c r="B297" s="15">
        <f>B329+B295+B296</f>
        <v>365</v>
      </c>
      <c r="C297" s="14">
        <f>C329+C295+C296</f>
        <v>11.04</v>
      </c>
      <c r="D297" s="14">
        <f>D329+D295+D296</f>
        <v>13.799999999999999</v>
      </c>
      <c r="E297" s="14">
        <f>E329+E295+E296</f>
        <v>38</v>
      </c>
      <c r="F297" s="14">
        <f>F329+F295+F296</f>
        <v>274</v>
      </c>
      <c r="G297" s="36"/>
      <c r="H297" s="37"/>
      <c r="I297" s="38"/>
    </row>
    <row r="298" spans="1:9" ht="14.25" customHeight="1" x14ac:dyDescent="0.25">
      <c r="A298" s="124" t="s">
        <v>19</v>
      </c>
      <c r="B298" s="124"/>
      <c r="C298" s="124"/>
      <c r="D298" s="124"/>
      <c r="E298" s="124"/>
      <c r="F298" s="124"/>
      <c r="G298" s="124"/>
      <c r="H298" s="124"/>
      <c r="I298" s="38"/>
    </row>
    <row r="299" spans="1:9" ht="14.25" customHeight="1" x14ac:dyDescent="0.25">
      <c r="A299" s="8" t="s">
        <v>52</v>
      </c>
      <c r="B299" s="9">
        <v>100</v>
      </c>
      <c r="C299" s="10">
        <v>1.53</v>
      </c>
      <c r="D299" s="10">
        <v>0.53</v>
      </c>
      <c r="E299" s="10">
        <v>21</v>
      </c>
      <c r="F299" s="10">
        <v>96</v>
      </c>
      <c r="G299" s="15" t="s">
        <v>53</v>
      </c>
      <c r="H299" s="15"/>
      <c r="I299" s="15"/>
    </row>
    <row r="300" spans="1:9" ht="14.25" customHeight="1" x14ac:dyDescent="0.25">
      <c r="A300" s="12" t="s">
        <v>18</v>
      </c>
      <c r="B300" s="13">
        <v>100</v>
      </c>
      <c r="C300" s="14">
        <v>1.53</v>
      </c>
      <c r="D300" s="14">
        <v>0.53</v>
      </c>
      <c r="E300" s="14">
        <v>21</v>
      </c>
      <c r="F300" s="14">
        <v>96</v>
      </c>
      <c r="G300" s="15"/>
      <c r="H300" s="15" t="s">
        <v>62</v>
      </c>
      <c r="I300" s="15"/>
    </row>
    <row r="301" spans="1:9" ht="14.25" customHeight="1" x14ac:dyDescent="0.25">
      <c r="A301" s="124" t="s">
        <v>22</v>
      </c>
      <c r="B301" s="124"/>
      <c r="C301" s="124"/>
      <c r="D301" s="124"/>
      <c r="E301" s="124"/>
      <c r="F301" s="124"/>
      <c r="G301" s="124"/>
      <c r="H301" s="124"/>
      <c r="I301" s="38"/>
    </row>
    <row r="302" spans="1:9" ht="26.25" customHeight="1" x14ac:dyDescent="0.25">
      <c r="A302" s="87" t="s">
        <v>23</v>
      </c>
      <c r="B302" s="88">
        <v>40</v>
      </c>
      <c r="C302" s="89">
        <v>0.3</v>
      </c>
      <c r="D302" s="90">
        <v>0</v>
      </c>
      <c r="E302" s="90">
        <v>0.7</v>
      </c>
      <c r="F302" s="90">
        <v>5.2</v>
      </c>
      <c r="G302" s="81" t="s">
        <v>165</v>
      </c>
      <c r="H302" s="91" t="s">
        <v>62</v>
      </c>
      <c r="I302" s="15"/>
    </row>
    <row r="303" spans="1:9" ht="35.25" customHeight="1" x14ac:dyDescent="0.25">
      <c r="A303" s="86" t="s">
        <v>104</v>
      </c>
      <c r="B303" s="92" t="s">
        <v>105</v>
      </c>
      <c r="C303" s="93">
        <v>4.2</v>
      </c>
      <c r="D303" s="94">
        <v>6.2</v>
      </c>
      <c r="E303" s="94">
        <v>7.7</v>
      </c>
      <c r="F303" s="94">
        <v>105.7</v>
      </c>
      <c r="G303" s="3">
        <v>57</v>
      </c>
      <c r="H303" s="95">
        <v>2012</v>
      </c>
      <c r="I303" s="3">
        <v>2012</v>
      </c>
    </row>
    <row r="304" spans="1:9" ht="14.25" customHeight="1" x14ac:dyDescent="0.25">
      <c r="A304" s="86" t="s">
        <v>166</v>
      </c>
      <c r="B304" s="96">
        <v>70</v>
      </c>
      <c r="C304" s="89">
        <v>12.8</v>
      </c>
      <c r="D304" s="90">
        <v>0.5</v>
      </c>
      <c r="E304" s="90">
        <v>0</v>
      </c>
      <c r="F304" s="90">
        <v>162</v>
      </c>
      <c r="G304" s="95">
        <v>228</v>
      </c>
      <c r="H304" s="97">
        <v>2008</v>
      </c>
      <c r="I304" s="15">
        <v>2008</v>
      </c>
    </row>
    <row r="305" spans="1:9" ht="14.25" customHeight="1" x14ac:dyDescent="0.25">
      <c r="A305" s="86" t="s">
        <v>167</v>
      </c>
      <c r="B305" s="96">
        <v>20</v>
      </c>
      <c r="C305" s="89">
        <v>0.3</v>
      </c>
      <c r="D305" s="90">
        <v>1</v>
      </c>
      <c r="E305" s="90">
        <v>1.2</v>
      </c>
      <c r="F305" s="90">
        <v>14.8</v>
      </c>
      <c r="G305" s="95">
        <v>354</v>
      </c>
      <c r="H305" s="97">
        <v>2012</v>
      </c>
      <c r="I305" s="15">
        <v>2012</v>
      </c>
    </row>
    <row r="306" spans="1:9" ht="14.25" customHeight="1" x14ac:dyDescent="0.25">
      <c r="A306" s="86" t="s">
        <v>168</v>
      </c>
      <c r="B306" s="96">
        <v>120</v>
      </c>
      <c r="C306" s="89">
        <v>2.6</v>
      </c>
      <c r="D306" s="90">
        <v>4</v>
      </c>
      <c r="E306" s="90">
        <v>17.100000000000001</v>
      </c>
      <c r="F306" s="90">
        <v>117</v>
      </c>
      <c r="G306" s="95">
        <v>321</v>
      </c>
      <c r="H306" s="97">
        <v>2008</v>
      </c>
      <c r="I306" s="15">
        <v>2012</v>
      </c>
    </row>
    <row r="307" spans="1:9" ht="14.25" customHeight="1" x14ac:dyDescent="0.25">
      <c r="A307" s="86" t="s">
        <v>15</v>
      </c>
      <c r="B307" s="96" t="s">
        <v>169</v>
      </c>
      <c r="C307" s="89">
        <v>0.1</v>
      </c>
      <c r="D307" s="90">
        <v>0</v>
      </c>
      <c r="E307" s="90">
        <v>7.1</v>
      </c>
      <c r="F307" s="90">
        <v>29</v>
      </c>
      <c r="G307" s="95" t="s">
        <v>170</v>
      </c>
      <c r="H307" s="97">
        <v>2012</v>
      </c>
      <c r="I307" s="15"/>
    </row>
    <row r="308" spans="1:9" ht="22.7" customHeight="1" x14ac:dyDescent="0.25">
      <c r="A308" s="8" t="s">
        <v>31</v>
      </c>
      <c r="B308" s="9">
        <v>15</v>
      </c>
      <c r="C308" s="10">
        <v>1</v>
      </c>
      <c r="D308" s="10">
        <v>0.12</v>
      </c>
      <c r="E308" s="10">
        <v>6.4</v>
      </c>
      <c r="F308" s="10">
        <v>31</v>
      </c>
      <c r="G308" s="11" t="s">
        <v>88</v>
      </c>
      <c r="H308" s="15" t="s">
        <v>62</v>
      </c>
      <c r="I308" s="15"/>
    </row>
    <row r="309" spans="1:9" ht="14.25" customHeight="1" x14ac:dyDescent="0.25">
      <c r="A309" s="8" t="s">
        <v>33</v>
      </c>
      <c r="B309" s="9">
        <v>15</v>
      </c>
      <c r="C309" s="9">
        <v>1.1000000000000001</v>
      </c>
      <c r="D309" s="10">
        <v>0.5</v>
      </c>
      <c r="E309" s="10">
        <v>7.7</v>
      </c>
      <c r="F309" s="10">
        <v>39.299999999999997</v>
      </c>
      <c r="G309" s="11" t="s">
        <v>69</v>
      </c>
      <c r="H309" s="15" t="s">
        <v>62</v>
      </c>
      <c r="I309" s="15"/>
    </row>
    <row r="310" spans="1:9" ht="14.25" customHeight="1" x14ac:dyDescent="0.25">
      <c r="A310" s="12" t="s">
        <v>18</v>
      </c>
      <c r="B310" s="13">
        <v>593.5</v>
      </c>
      <c r="C310" s="98">
        <f>C302+C303+C304+C305+C306+C307+C309</f>
        <v>21.400000000000006</v>
      </c>
      <c r="D310" s="98">
        <f>D302+D303+D304+D305+D306+D307+D309</f>
        <v>12.2</v>
      </c>
      <c r="E310" s="98">
        <f>E302+E303+E304+E305+E306+E307+E309</f>
        <v>41.500000000000007</v>
      </c>
      <c r="F310" s="98">
        <v>481</v>
      </c>
      <c r="G310" s="97"/>
      <c r="H310" s="97" t="s">
        <v>62</v>
      </c>
      <c r="I310" s="15"/>
    </row>
    <row r="311" spans="1:9" ht="14.25" customHeight="1" x14ac:dyDescent="0.25">
      <c r="A311" s="124" t="s">
        <v>35</v>
      </c>
      <c r="B311" s="124"/>
      <c r="C311" s="124"/>
      <c r="D311" s="124"/>
      <c r="E311" s="124"/>
      <c r="F311" s="124"/>
      <c r="G311" s="124"/>
      <c r="H311" s="124"/>
      <c r="I311" s="38"/>
    </row>
    <row r="312" spans="1:9" ht="14.25" customHeight="1" x14ac:dyDescent="0.25">
      <c r="A312" s="8" t="s">
        <v>102</v>
      </c>
      <c r="B312" s="9">
        <v>150</v>
      </c>
      <c r="C312" s="10">
        <v>0.8</v>
      </c>
      <c r="D312" s="10">
        <v>0.2</v>
      </c>
      <c r="E312" s="10">
        <v>14.8</v>
      </c>
      <c r="F312" s="10">
        <v>65</v>
      </c>
      <c r="G312" s="15">
        <v>442</v>
      </c>
      <c r="H312" s="15">
        <v>2008</v>
      </c>
      <c r="I312" s="15">
        <v>2008</v>
      </c>
    </row>
    <row r="313" spans="1:9" ht="29.25" customHeight="1" x14ac:dyDescent="0.25">
      <c r="A313" s="86" t="s">
        <v>171</v>
      </c>
      <c r="B313" s="9">
        <v>50</v>
      </c>
      <c r="C313" s="9">
        <v>2.2999999999999998</v>
      </c>
      <c r="D313" s="10">
        <v>6</v>
      </c>
      <c r="E313" s="10">
        <v>24.2</v>
      </c>
      <c r="F313" s="10">
        <v>134</v>
      </c>
      <c r="G313" s="11">
        <v>451</v>
      </c>
      <c r="H313" s="97">
        <v>2008</v>
      </c>
      <c r="I313" s="15">
        <v>2008</v>
      </c>
    </row>
    <row r="314" spans="1:9" ht="14.25" customHeight="1" x14ac:dyDescent="0.25">
      <c r="A314" s="12" t="s">
        <v>18</v>
      </c>
      <c r="B314" s="13">
        <v>200</v>
      </c>
      <c r="C314" s="13">
        <f>C312+C313</f>
        <v>3.0999999999999996</v>
      </c>
      <c r="D314" s="13">
        <f>D312+D313</f>
        <v>6.2</v>
      </c>
      <c r="E314" s="13">
        <f>E312+E313</f>
        <v>39</v>
      </c>
      <c r="F314" s="14">
        <f>F312+F313</f>
        <v>199</v>
      </c>
      <c r="G314" s="10"/>
      <c r="H314" s="15"/>
      <c r="I314" s="15"/>
    </row>
    <row r="315" spans="1:9" ht="14.25" customHeight="1" x14ac:dyDescent="0.25">
      <c r="A315" s="126" t="s">
        <v>38</v>
      </c>
      <c r="B315" s="126"/>
      <c r="C315" s="126"/>
      <c r="D315" s="126"/>
      <c r="E315" s="126"/>
      <c r="F315" s="126"/>
      <c r="G315" s="126"/>
      <c r="H315" s="126"/>
      <c r="I315" s="126"/>
    </row>
    <row r="316" spans="1:9" ht="14.25" customHeight="1" x14ac:dyDescent="0.25">
      <c r="A316" s="79" t="s">
        <v>93</v>
      </c>
      <c r="B316" s="99">
        <v>180</v>
      </c>
      <c r="C316" s="100">
        <v>14.4</v>
      </c>
      <c r="D316" s="100">
        <v>14.4</v>
      </c>
      <c r="E316" s="100">
        <v>12.84</v>
      </c>
      <c r="F316" s="100">
        <v>116</v>
      </c>
      <c r="G316" s="11">
        <v>298</v>
      </c>
      <c r="H316" s="99"/>
      <c r="I316" s="33">
        <v>2012</v>
      </c>
    </row>
    <row r="317" spans="1:9" ht="21.75" customHeight="1" x14ac:dyDescent="0.25">
      <c r="A317" s="86" t="s">
        <v>172</v>
      </c>
      <c r="B317" s="101">
        <v>180</v>
      </c>
      <c r="C317" s="102">
        <v>0.12</v>
      </c>
      <c r="D317" s="103">
        <v>0.12</v>
      </c>
      <c r="E317" s="103">
        <v>21.7</v>
      </c>
      <c r="F317" s="103">
        <v>88.2</v>
      </c>
      <c r="G317" s="66" t="s">
        <v>173</v>
      </c>
      <c r="H317" s="97"/>
      <c r="I317" s="15"/>
    </row>
    <row r="318" spans="1:9" ht="24.75" customHeight="1" x14ac:dyDescent="0.25">
      <c r="A318" s="60" t="s">
        <v>31</v>
      </c>
      <c r="B318" s="45">
        <v>25</v>
      </c>
      <c r="C318" s="32">
        <v>1.7</v>
      </c>
      <c r="D318" s="32">
        <v>0.2</v>
      </c>
      <c r="E318" s="32">
        <v>10.6</v>
      </c>
      <c r="F318" s="32">
        <v>51</v>
      </c>
      <c r="G318" s="33" t="s">
        <v>61</v>
      </c>
      <c r="H318" s="15" t="s">
        <v>62</v>
      </c>
      <c r="I318" s="15"/>
    </row>
    <row r="319" spans="1:9" ht="15" customHeight="1" x14ac:dyDescent="0.25">
      <c r="A319" s="8" t="s">
        <v>33</v>
      </c>
      <c r="B319" s="9">
        <v>15</v>
      </c>
      <c r="C319" s="9">
        <v>1.1000000000000001</v>
      </c>
      <c r="D319" s="10">
        <v>0.5</v>
      </c>
      <c r="E319" s="10">
        <v>7.7</v>
      </c>
      <c r="F319" s="10">
        <v>39.299999999999997</v>
      </c>
      <c r="G319" s="11" t="s">
        <v>69</v>
      </c>
      <c r="H319" s="15" t="s">
        <v>62</v>
      </c>
      <c r="I319" s="15"/>
    </row>
    <row r="320" spans="1:9" ht="17.25" customHeight="1" x14ac:dyDescent="0.25">
      <c r="A320" s="46" t="s">
        <v>18</v>
      </c>
      <c r="B320" s="13">
        <f>B316+B317+B318+B319</f>
        <v>400</v>
      </c>
      <c r="C320" s="14">
        <f>C316+C317+C318+C319</f>
        <v>17.32</v>
      </c>
      <c r="D320" s="14">
        <f>D316+D317+D318+D319</f>
        <v>15.219999999999999</v>
      </c>
      <c r="E320" s="14">
        <f>E316+E317+E318+E319</f>
        <v>52.84</v>
      </c>
      <c r="F320" s="35">
        <f>F316+F317+F318+F319</f>
        <v>294.5</v>
      </c>
      <c r="G320" s="38"/>
      <c r="H320" s="38"/>
      <c r="I320" s="38"/>
    </row>
    <row r="321" spans="1:9" ht="14.25" customHeight="1" x14ac:dyDescent="0.25">
      <c r="A321" s="127" t="s">
        <v>44</v>
      </c>
      <c r="B321" s="127"/>
      <c r="C321" s="127"/>
      <c r="D321" s="127"/>
      <c r="E321" s="127"/>
      <c r="F321" s="127"/>
      <c r="G321" s="127"/>
      <c r="H321" s="127"/>
      <c r="I321" s="127"/>
    </row>
    <row r="322" spans="1:9" ht="14.25" customHeight="1" x14ac:dyDescent="0.25">
      <c r="A322" s="4" t="s">
        <v>97</v>
      </c>
      <c r="B322" s="9">
        <v>150</v>
      </c>
      <c r="C322" s="10">
        <v>4.5</v>
      </c>
      <c r="D322" s="10">
        <v>2.5</v>
      </c>
      <c r="E322" s="10">
        <v>6</v>
      </c>
      <c r="F322" s="10">
        <v>46.5</v>
      </c>
      <c r="G322" s="15">
        <v>435</v>
      </c>
      <c r="H322" s="15">
        <v>2008</v>
      </c>
      <c r="I322" s="15">
        <v>2008</v>
      </c>
    </row>
    <row r="323" spans="1:9" ht="14.25" customHeight="1" x14ac:dyDescent="0.25">
      <c r="A323" s="18" t="s">
        <v>18</v>
      </c>
      <c r="B323" s="70">
        <v>150</v>
      </c>
      <c r="C323" s="14">
        <v>4.5</v>
      </c>
      <c r="D323" s="14">
        <v>2.5</v>
      </c>
      <c r="E323" s="14">
        <v>6</v>
      </c>
      <c r="F323" s="14">
        <v>46.5</v>
      </c>
      <c r="G323" s="33"/>
      <c r="H323" s="29"/>
      <c r="I323" s="29"/>
    </row>
    <row r="324" spans="1:9" ht="14.25" customHeight="1" x14ac:dyDescent="0.25">
      <c r="A324" s="128" t="s">
        <v>46</v>
      </c>
      <c r="B324" s="128"/>
      <c r="C324" s="84">
        <f>C297+C300+C314+C320+C323</f>
        <v>37.489999999999995</v>
      </c>
      <c r="D324" s="84">
        <f>D297+D300+D314+D320+D323</f>
        <v>38.25</v>
      </c>
      <c r="E324" s="84">
        <f>E297+E300+E314+E320+E323</f>
        <v>156.84</v>
      </c>
      <c r="F324" s="84">
        <f>F297+F300+F310+F314+F320+F323</f>
        <v>1391</v>
      </c>
      <c r="G324" s="33"/>
      <c r="H324" s="33"/>
      <c r="I324" s="33"/>
    </row>
    <row r="325" spans="1:9" ht="14.25" customHeight="1" x14ac:dyDescent="0.25">
      <c r="A325" s="129" t="s">
        <v>174</v>
      </c>
      <c r="B325" s="129"/>
      <c r="C325" s="129"/>
      <c r="D325" s="129"/>
      <c r="E325" s="129"/>
      <c r="F325" s="129"/>
      <c r="G325" s="129"/>
      <c r="H325" s="129"/>
      <c r="I325" s="38"/>
    </row>
    <row r="326" spans="1:9" ht="14.25" customHeight="1" x14ac:dyDescent="0.25">
      <c r="A326" s="130" t="s">
        <v>2</v>
      </c>
      <c r="B326" s="130" t="s">
        <v>3</v>
      </c>
      <c r="C326" s="130" t="s">
        <v>4</v>
      </c>
      <c r="D326" s="130"/>
      <c r="E326" s="130"/>
      <c r="F326" s="131" t="s">
        <v>72</v>
      </c>
      <c r="G326" s="132" t="s">
        <v>10</v>
      </c>
      <c r="H326" s="132"/>
      <c r="I326" s="133" t="s">
        <v>11</v>
      </c>
    </row>
    <row r="327" spans="1:9" ht="27.75" customHeight="1" x14ac:dyDescent="0.25">
      <c r="A327" s="130"/>
      <c r="B327" s="130"/>
      <c r="C327" s="3" t="s">
        <v>7</v>
      </c>
      <c r="D327" s="3" t="s">
        <v>8</v>
      </c>
      <c r="E327" s="3" t="s">
        <v>9</v>
      </c>
      <c r="F327" s="131"/>
      <c r="G327" s="132"/>
      <c r="H327" s="132"/>
      <c r="I327" s="133"/>
    </row>
    <row r="328" spans="1:9" ht="14.25" customHeight="1" x14ac:dyDescent="0.25">
      <c r="A328" s="122" t="s">
        <v>12</v>
      </c>
      <c r="B328" s="122"/>
      <c r="C328" s="122"/>
      <c r="D328" s="122"/>
      <c r="E328" s="122"/>
      <c r="F328" s="122"/>
      <c r="G328" s="122"/>
      <c r="H328" s="122"/>
      <c r="I328" s="38"/>
    </row>
    <row r="329" spans="1:9" ht="14.25" customHeight="1" x14ac:dyDescent="0.25">
      <c r="A329" s="4" t="s">
        <v>13</v>
      </c>
      <c r="B329" s="5">
        <v>30</v>
      </c>
      <c r="C329" s="6">
        <v>3.24</v>
      </c>
      <c r="D329" s="6">
        <v>4.0999999999999996</v>
      </c>
      <c r="E329" s="6">
        <v>7</v>
      </c>
      <c r="F329" s="6">
        <v>62</v>
      </c>
      <c r="G329" s="123">
        <v>1</v>
      </c>
      <c r="H329" s="123"/>
      <c r="I329" s="7">
        <v>2012</v>
      </c>
    </row>
    <row r="330" spans="1:9" ht="14.25" customHeight="1" x14ac:dyDescent="0.25">
      <c r="A330" s="86" t="s">
        <v>175</v>
      </c>
      <c r="B330" s="9">
        <v>155</v>
      </c>
      <c r="C330" s="89">
        <v>3.8</v>
      </c>
      <c r="D330" s="90">
        <v>6.1</v>
      </c>
      <c r="E330" s="90">
        <v>20.9</v>
      </c>
      <c r="F330" s="90">
        <v>190.1</v>
      </c>
      <c r="G330" s="73">
        <v>189</v>
      </c>
      <c r="H330" s="13">
        <v>2008</v>
      </c>
      <c r="I330" s="15">
        <v>2008</v>
      </c>
    </row>
    <row r="331" spans="1:9" ht="14.25" customHeight="1" x14ac:dyDescent="0.25">
      <c r="A331" s="86" t="s">
        <v>153</v>
      </c>
      <c r="B331" s="9" t="s">
        <v>154</v>
      </c>
      <c r="C331" s="89">
        <v>0</v>
      </c>
      <c r="D331" s="90">
        <v>0</v>
      </c>
      <c r="E331" s="90">
        <v>7</v>
      </c>
      <c r="F331" s="90">
        <v>28</v>
      </c>
      <c r="G331" s="11" t="s">
        <v>155</v>
      </c>
      <c r="H331" s="13">
        <v>2012</v>
      </c>
      <c r="I331" s="15"/>
    </row>
    <row r="332" spans="1:9" ht="14.25" customHeight="1" x14ac:dyDescent="0.25">
      <c r="A332" s="12" t="s">
        <v>18</v>
      </c>
      <c r="B332" s="13">
        <v>371</v>
      </c>
      <c r="C332" s="14">
        <f>C329+C330+C331</f>
        <v>7.04</v>
      </c>
      <c r="D332" s="14">
        <f>D329+D330+D331</f>
        <v>10.199999999999999</v>
      </c>
      <c r="E332" s="14">
        <f>E329+E330+E331</f>
        <v>34.9</v>
      </c>
      <c r="F332" s="14">
        <f>F329+F330+F331</f>
        <v>280.10000000000002</v>
      </c>
      <c r="G332" s="36"/>
      <c r="H332" s="37"/>
      <c r="I332" s="38"/>
    </row>
    <row r="333" spans="1:9" ht="14.25" customHeight="1" x14ac:dyDescent="0.25">
      <c r="A333" s="124" t="s">
        <v>19</v>
      </c>
      <c r="B333" s="124"/>
      <c r="C333" s="124"/>
      <c r="D333" s="124"/>
      <c r="E333" s="124"/>
      <c r="F333" s="124"/>
      <c r="G333" s="124"/>
      <c r="H333" s="124"/>
      <c r="I333" s="38"/>
    </row>
    <row r="334" spans="1:9" ht="14.25" customHeight="1" x14ac:dyDescent="0.25">
      <c r="A334" s="104" t="s">
        <v>133</v>
      </c>
      <c r="B334" s="9">
        <v>150</v>
      </c>
      <c r="C334" s="10">
        <v>0.8</v>
      </c>
      <c r="D334" s="10">
        <v>0.2</v>
      </c>
      <c r="E334" s="10">
        <v>14.8</v>
      </c>
      <c r="F334" s="10">
        <v>65</v>
      </c>
      <c r="G334" s="15">
        <v>442</v>
      </c>
      <c r="H334" s="15">
        <v>2008</v>
      </c>
      <c r="I334" s="15">
        <v>2008</v>
      </c>
    </row>
    <row r="335" spans="1:9" ht="14.25" customHeight="1" x14ac:dyDescent="0.25">
      <c r="A335" s="12" t="s">
        <v>18</v>
      </c>
      <c r="B335" s="13">
        <v>150</v>
      </c>
      <c r="C335" s="14">
        <v>0.8</v>
      </c>
      <c r="D335" s="14">
        <v>0.2</v>
      </c>
      <c r="E335" s="14">
        <v>14.8</v>
      </c>
      <c r="F335" s="14">
        <v>65</v>
      </c>
      <c r="G335" s="17"/>
      <c r="H335" s="15"/>
      <c r="I335" s="15"/>
    </row>
    <row r="336" spans="1:9" ht="14.25" customHeight="1" x14ac:dyDescent="0.25">
      <c r="A336" s="124" t="s">
        <v>22</v>
      </c>
      <c r="B336" s="124"/>
      <c r="C336" s="124"/>
      <c r="D336" s="124"/>
      <c r="E336" s="124"/>
      <c r="F336" s="124"/>
      <c r="G336" s="124"/>
      <c r="H336" s="124"/>
      <c r="I336" s="38"/>
    </row>
    <row r="337" spans="1:9" ht="14.25" customHeight="1" x14ac:dyDescent="0.25">
      <c r="A337" s="87" t="s">
        <v>121</v>
      </c>
      <c r="B337" s="74">
        <v>40</v>
      </c>
      <c r="C337" s="10">
        <v>4.9000000000000004</v>
      </c>
      <c r="D337" s="10">
        <v>4.5</v>
      </c>
      <c r="E337" s="10">
        <v>0.3</v>
      </c>
      <c r="F337" s="10">
        <v>63</v>
      </c>
      <c r="G337" s="81">
        <v>213</v>
      </c>
      <c r="H337" s="91"/>
      <c r="I337" s="15">
        <v>2008</v>
      </c>
    </row>
    <row r="338" spans="1:9" ht="14.25" customHeight="1" x14ac:dyDescent="0.25">
      <c r="A338" s="87" t="s">
        <v>122</v>
      </c>
      <c r="B338" s="74">
        <v>40</v>
      </c>
      <c r="C338" s="10">
        <v>0.6</v>
      </c>
      <c r="D338" s="10">
        <v>2.2999999999999998</v>
      </c>
      <c r="E338" s="10">
        <v>3.2</v>
      </c>
      <c r="F338" s="10">
        <v>36.5</v>
      </c>
      <c r="G338" s="81">
        <v>33</v>
      </c>
      <c r="H338" s="91"/>
      <c r="I338" s="15">
        <v>2012</v>
      </c>
    </row>
    <row r="339" spans="1:9" ht="23.25" customHeight="1" x14ac:dyDescent="0.25">
      <c r="A339" s="80" t="s">
        <v>148</v>
      </c>
      <c r="B339" s="9" t="s">
        <v>105</v>
      </c>
      <c r="C339" s="10">
        <v>4.3</v>
      </c>
      <c r="D339" s="10">
        <v>5.6</v>
      </c>
      <c r="E339" s="10">
        <v>9.8000000000000007</v>
      </c>
      <c r="F339" s="10">
        <v>97.4</v>
      </c>
      <c r="G339" s="81">
        <v>73</v>
      </c>
      <c r="H339" s="15"/>
      <c r="I339" s="15">
        <v>2012</v>
      </c>
    </row>
    <row r="340" spans="1:9" ht="19.5" customHeight="1" x14ac:dyDescent="0.25">
      <c r="A340" s="105" t="s">
        <v>176</v>
      </c>
      <c r="B340" s="9">
        <v>50</v>
      </c>
      <c r="C340" s="10">
        <v>8.5</v>
      </c>
      <c r="D340" s="10">
        <v>4.3</v>
      </c>
      <c r="E340" s="10">
        <v>1.5</v>
      </c>
      <c r="F340" s="10">
        <v>73.3</v>
      </c>
      <c r="G340" s="81">
        <v>310</v>
      </c>
      <c r="H340" s="15"/>
      <c r="I340" s="15">
        <v>2012</v>
      </c>
    </row>
    <row r="341" spans="1:9" ht="24.75" customHeight="1" x14ac:dyDescent="0.25">
      <c r="A341" s="106" t="s">
        <v>177</v>
      </c>
      <c r="B341" s="53">
        <v>110</v>
      </c>
      <c r="C341" s="20">
        <v>2.9</v>
      </c>
      <c r="D341" s="20">
        <v>2.5</v>
      </c>
      <c r="E341" s="20">
        <v>14.2</v>
      </c>
      <c r="F341" s="20">
        <v>89.3</v>
      </c>
      <c r="G341" s="25">
        <v>205</v>
      </c>
      <c r="H341" s="25"/>
      <c r="I341" s="25">
        <v>2012</v>
      </c>
    </row>
    <row r="342" spans="1:9" ht="18" customHeight="1" x14ac:dyDescent="0.25">
      <c r="A342" s="30" t="s">
        <v>110</v>
      </c>
      <c r="B342" s="45">
        <v>150</v>
      </c>
      <c r="C342" s="32">
        <v>0.3</v>
      </c>
      <c r="D342" s="32">
        <v>0.02</v>
      </c>
      <c r="E342" s="32">
        <v>20.8</v>
      </c>
      <c r="F342" s="32">
        <v>85</v>
      </c>
      <c r="G342" s="33" t="s">
        <v>111</v>
      </c>
      <c r="H342" s="33">
        <v>2008</v>
      </c>
      <c r="I342" s="33"/>
    </row>
    <row r="343" spans="1:9" ht="31.7" customHeight="1" x14ac:dyDescent="0.25">
      <c r="A343" s="8" t="s">
        <v>31</v>
      </c>
      <c r="B343" s="9">
        <v>15</v>
      </c>
      <c r="C343" s="10">
        <v>1</v>
      </c>
      <c r="D343" s="10">
        <v>0.12</v>
      </c>
      <c r="E343" s="10">
        <v>6.4</v>
      </c>
      <c r="F343" s="10">
        <v>31</v>
      </c>
      <c r="G343" s="11" t="s">
        <v>178</v>
      </c>
      <c r="H343" s="15" t="s">
        <v>62</v>
      </c>
      <c r="I343" s="15"/>
    </row>
    <row r="344" spans="1:9" ht="20.25" customHeight="1" x14ac:dyDescent="0.25">
      <c r="A344" s="86" t="s">
        <v>33</v>
      </c>
      <c r="B344" s="9">
        <v>15</v>
      </c>
      <c r="C344" s="9">
        <v>1.1000000000000001</v>
      </c>
      <c r="D344" s="10">
        <v>0.5</v>
      </c>
      <c r="E344" s="10">
        <v>7.7</v>
      </c>
      <c r="F344" s="10">
        <v>39.299999999999997</v>
      </c>
      <c r="G344" s="11" t="s">
        <v>69</v>
      </c>
      <c r="H344" s="15" t="s">
        <v>62</v>
      </c>
      <c r="I344" s="15"/>
    </row>
    <row r="345" spans="1:9" ht="14.25" customHeight="1" x14ac:dyDescent="0.25">
      <c r="A345" s="12" t="s">
        <v>18</v>
      </c>
      <c r="B345" s="50">
        <v>605</v>
      </c>
      <c r="C345" s="14">
        <f>SUM(C337:C344)</f>
        <v>23.6</v>
      </c>
      <c r="D345" s="14">
        <f>SUM(D337:D344)</f>
        <v>19.84</v>
      </c>
      <c r="E345" s="14">
        <f>SUM(E337:E344)</f>
        <v>63.9</v>
      </c>
      <c r="F345" s="14">
        <f>SUM(F337:F344)</f>
        <v>514.79999999999995</v>
      </c>
      <c r="G345" s="17"/>
      <c r="H345" s="15"/>
      <c r="I345" s="15"/>
    </row>
    <row r="346" spans="1:9" ht="14.25" customHeight="1" x14ac:dyDescent="0.25">
      <c r="A346" s="125" t="s">
        <v>35</v>
      </c>
      <c r="B346" s="125"/>
      <c r="C346" s="125"/>
      <c r="D346" s="125"/>
      <c r="E346" s="125"/>
      <c r="F346" s="125"/>
      <c r="G346" s="125"/>
      <c r="H346" s="125"/>
      <c r="I346" s="44"/>
    </row>
    <row r="347" spans="1:9" ht="27.75" customHeight="1" x14ac:dyDescent="0.25">
      <c r="A347" s="30" t="s">
        <v>67</v>
      </c>
      <c r="B347" s="45">
        <v>180</v>
      </c>
      <c r="C347" s="32">
        <v>0.6</v>
      </c>
      <c r="D347" s="32">
        <v>0.24</v>
      </c>
      <c r="E347" s="32">
        <v>22</v>
      </c>
      <c r="F347" s="32">
        <v>43</v>
      </c>
      <c r="G347" s="33" t="s">
        <v>68</v>
      </c>
      <c r="H347" s="33">
        <v>2008</v>
      </c>
      <c r="I347" s="33"/>
    </row>
    <row r="348" spans="1:9" ht="14.25" customHeight="1" x14ac:dyDescent="0.25">
      <c r="A348" s="86" t="s">
        <v>179</v>
      </c>
      <c r="B348" s="52">
        <v>60</v>
      </c>
      <c r="C348" s="63">
        <v>4.5999999999999996</v>
      </c>
      <c r="D348" s="63">
        <v>8.52</v>
      </c>
      <c r="E348" s="63">
        <v>30</v>
      </c>
      <c r="F348" s="63">
        <v>170.8</v>
      </c>
      <c r="G348" s="61">
        <v>464</v>
      </c>
      <c r="H348" s="61"/>
      <c r="I348" s="61">
        <v>2008</v>
      </c>
    </row>
    <row r="349" spans="1:9" ht="14.25" customHeight="1" x14ac:dyDescent="0.25">
      <c r="A349" s="76" t="s">
        <v>18</v>
      </c>
      <c r="B349" s="70">
        <f>B347+B348</f>
        <v>240</v>
      </c>
      <c r="C349" s="71">
        <f>C347+C348</f>
        <v>5.1999999999999993</v>
      </c>
      <c r="D349" s="71">
        <f>D347+D348</f>
        <v>8.76</v>
      </c>
      <c r="E349" s="71">
        <f>E347+E348</f>
        <v>52</v>
      </c>
      <c r="F349" s="71">
        <f>F347+F348</f>
        <v>213.8</v>
      </c>
      <c r="G349" s="77"/>
      <c r="H349" s="29"/>
      <c r="I349" s="29"/>
    </row>
    <row r="350" spans="1:9" ht="14.25" customHeight="1" x14ac:dyDescent="0.25">
      <c r="A350" s="126" t="s">
        <v>38</v>
      </c>
      <c r="B350" s="126"/>
      <c r="C350" s="126"/>
      <c r="D350" s="126"/>
      <c r="E350" s="126"/>
      <c r="F350" s="126"/>
      <c r="G350" s="126"/>
      <c r="H350" s="126"/>
      <c r="I350" s="126"/>
    </row>
    <row r="351" spans="1:9" ht="14.25" customHeight="1" x14ac:dyDescent="0.25">
      <c r="A351" s="79" t="s">
        <v>80</v>
      </c>
      <c r="B351" s="45">
        <v>50</v>
      </c>
      <c r="C351" s="32">
        <v>0.38</v>
      </c>
      <c r="D351" s="32">
        <v>0</v>
      </c>
      <c r="E351" s="32">
        <v>1.25</v>
      </c>
      <c r="F351" s="32">
        <v>7</v>
      </c>
      <c r="G351" s="64" t="s">
        <v>81</v>
      </c>
      <c r="H351" s="33" t="s">
        <v>62</v>
      </c>
      <c r="I351" s="33"/>
    </row>
    <row r="352" spans="1:9" ht="14.25" customHeight="1" x14ac:dyDescent="0.25">
      <c r="A352" s="107" t="s">
        <v>180</v>
      </c>
      <c r="B352" s="9">
        <v>150</v>
      </c>
      <c r="C352" s="10">
        <v>17.5</v>
      </c>
      <c r="D352" s="10">
        <v>16.5</v>
      </c>
      <c r="E352" s="10">
        <v>16.899999999999999</v>
      </c>
      <c r="F352" s="10">
        <v>158</v>
      </c>
      <c r="G352" s="13">
        <v>276</v>
      </c>
      <c r="H352" s="15"/>
      <c r="I352" s="15">
        <v>2012</v>
      </c>
    </row>
    <row r="353" spans="1:9" ht="22.7" customHeight="1" x14ac:dyDescent="0.25">
      <c r="A353" s="105" t="s">
        <v>126</v>
      </c>
      <c r="B353" s="9">
        <v>180</v>
      </c>
      <c r="C353" s="10">
        <v>0.36</v>
      </c>
      <c r="D353" s="10">
        <v>0</v>
      </c>
      <c r="E353" s="10">
        <v>25</v>
      </c>
      <c r="F353" s="10">
        <v>50</v>
      </c>
      <c r="G353" s="13" t="s">
        <v>181</v>
      </c>
      <c r="H353" s="15"/>
      <c r="I353" s="15"/>
    </row>
    <row r="354" spans="1:9" ht="24.75" customHeight="1" x14ac:dyDescent="0.25">
      <c r="A354" s="30" t="s">
        <v>31</v>
      </c>
      <c r="B354" s="9">
        <v>25</v>
      </c>
      <c r="C354" s="10">
        <v>1.7</v>
      </c>
      <c r="D354" s="10">
        <v>0.2</v>
      </c>
      <c r="E354" s="10">
        <v>10.6</v>
      </c>
      <c r="F354" s="10">
        <v>51</v>
      </c>
      <c r="G354" s="11" t="s">
        <v>182</v>
      </c>
      <c r="H354" s="15" t="s">
        <v>62</v>
      </c>
      <c r="I354" s="15"/>
    </row>
    <row r="355" spans="1:9" ht="12.75" customHeight="1" x14ac:dyDescent="0.25">
      <c r="A355" s="108" t="s">
        <v>18</v>
      </c>
      <c r="B355" s="109">
        <f>B351+B352+B353+B354</f>
        <v>405</v>
      </c>
      <c r="C355" s="68">
        <f>C351+C352+C353+C354</f>
        <v>19.939999999999998</v>
      </c>
      <c r="D355" s="68">
        <f>D351+D352+D353+D354</f>
        <v>16.7</v>
      </c>
      <c r="E355" s="68">
        <f>E351+E352+E353+E354</f>
        <v>53.75</v>
      </c>
      <c r="F355" s="68">
        <f>F351+F352+F353+F354</f>
        <v>266</v>
      </c>
      <c r="G355" s="69"/>
      <c r="H355" s="61"/>
      <c r="I355" s="61"/>
    </row>
    <row r="356" spans="1:9" ht="14.25" customHeight="1" x14ac:dyDescent="0.25">
      <c r="A356" s="127" t="s">
        <v>44</v>
      </c>
      <c r="B356" s="127"/>
      <c r="C356" s="127"/>
      <c r="D356" s="127"/>
      <c r="E356" s="127"/>
      <c r="F356" s="127"/>
      <c r="G356" s="127"/>
      <c r="H356" s="127"/>
      <c r="I356" s="127"/>
    </row>
    <row r="357" spans="1:9" ht="14.25" customHeight="1" x14ac:dyDescent="0.25">
      <c r="A357" s="87" t="s">
        <v>45</v>
      </c>
      <c r="B357" s="110">
        <v>150</v>
      </c>
      <c r="C357" s="10">
        <v>2.5</v>
      </c>
      <c r="D357" s="10">
        <v>0.2</v>
      </c>
      <c r="E357" s="10">
        <v>6</v>
      </c>
      <c r="F357" s="10">
        <v>46.5</v>
      </c>
      <c r="G357" s="25">
        <v>435</v>
      </c>
      <c r="H357" s="25"/>
      <c r="I357" s="25">
        <v>2008</v>
      </c>
    </row>
    <row r="358" spans="1:9" ht="14.25" customHeight="1" x14ac:dyDescent="0.25">
      <c r="A358" s="18" t="s">
        <v>18</v>
      </c>
      <c r="B358" s="70">
        <v>150</v>
      </c>
      <c r="C358" s="14">
        <v>2.5</v>
      </c>
      <c r="D358" s="14">
        <v>0.2</v>
      </c>
      <c r="E358" s="14">
        <v>6</v>
      </c>
      <c r="F358" s="14">
        <v>46.5</v>
      </c>
      <c r="G358" s="33"/>
      <c r="H358" s="29"/>
      <c r="I358" s="29"/>
    </row>
    <row r="359" spans="1:9" ht="14.25" customHeight="1" x14ac:dyDescent="0.25">
      <c r="A359" s="128" t="s">
        <v>46</v>
      </c>
      <c r="B359" s="128"/>
      <c r="C359" s="84">
        <f>C332+C335+C345+C349+C355+C358</f>
        <v>59.08</v>
      </c>
      <c r="D359" s="84">
        <f>D332+D335+D345+D349+D355+D358</f>
        <v>55.900000000000006</v>
      </c>
      <c r="E359" s="84">
        <f>E332+E335+E345+E349+E355+E358</f>
        <v>225.35</v>
      </c>
      <c r="F359" s="84">
        <f>F332+F335+F345+F349+F355+F358</f>
        <v>1386.2</v>
      </c>
      <c r="G359" s="33"/>
      <c r="H359" s="33"/>
      <c r="I359" s="33"/>
    </row>
    <row r="360" spans="1:9" ht="14.25" customHeight="1" x14ac:dyDescent="0.25">
      <c r="A360" s="38"/>
      <c r="B360" s="38"/>
      <c r="C360" s="38"/>
      <c r="D360" s="38"/>
      <c r="E360" s="38"/>
      <c r="F360" s="38"/>
      <c r="G360" s="38"/>
      <c r="H360" s="38"/>
      <c r="I360" s="38"/>
    </row>
  </sheetData>
  <mergeCells count="167">
    <mergeCell ref="A4:I4"/>
    <mergeCell ref="A5:I5"/>
    <mergeCell ref="A6:I6"/>
    <mergeCell ref="A7:A8"/>
    <mergeCell ref="B7:B8"/>
    <mergeCell ref="C7:E7"/>
    <mergeCell ref="F7:F8"/>
    <mergeCell ref="G7:I7"/>
    <mergeCell ref="G8:H8"/>
    <mergeCell ref="A9:I9"/>
    <mergeCell ref="G10:H10"/>
    <mergeCell ref="G11:H11"/>
    <mergeCell ref="G12:H12"/>
    <mergeCell ref="G13:H13"/>
    <mergeCell ref="A14:I14"/>
    <mergeCell ref="G16:H16"/>
    <mergeCell ref="A17:F17"/>
    <mergeCell ref="G17:I17"/>
    <mergeCell ref="H18:I18"/>
    <mergeCell ref="H19:I19"/>
    <mergeCell ref="H20:I20"/>
    <mergeCell ref="H21:I21"/>
    <mergeCell ref="H22:I22"/>
    <mergeCell ref="H23:I23"/>
    <mergeCell ref="H24:I24"/>
    <mergeCell ref="H25:I25"/>
    <mergeCell ref="A26:I26"/>
    <mergeCell ref="G27:H27"/>
    <mergeCell ref="G28:H28"/>
    <mergeCell ref="G29:H29"/>
    <mergeCell ref="A30:H30"/>
    <mergeCell ref="H35:I35"/>
    <mergeCell ref="A37:I37"/>
    <mergeCell ref="A40:B40"/>
    <mergeCell ref="A41:I41"/>
    <mergeCell ref="A42:A43"/>
    <mergeCell ref="B42:B43"/>
    <mergeCell ref="C42:E42"/>
    <mergeCell ref="F42:F43"/>
    <mergeCell ref="G42:H43"/>
    <mergeCell ref="I42:I43"/>
    <mergeCell ref="A44:H44"/>
    <mergeCell ref="A49:H49"/>
    <mergeCell ref="G50:H50"/>
    <mergeCell ref="A52:H52"/>
    <mergeCell ref="A60:I60"/>
    <mergeCell ref="A64:I64"/>
    <mergeCell ref="A71:I71"/>
    <mergeCell ref="A74:B74"/>
    <mergeCell ref="A75:H75"/>
    <mergeCell ref="A76:A77"/>
    <mergeCell ref="B76:B77"/>
    <mergeCell ref="C76:E76"/>
    <mergeCell ref="F76:F77"/>
    <mergeCell ref="G76:H77"/>
    <mergeCell ref="I76:I77"/>
    <mergeCell ref="A78:H78"/>
    <mergeCell ref="A84:H84"/>
    <mergeCell ref="A87:H87"/>
    <mergeCell ref="A96:H96"/>
    <mergeCell ref="A100:I100"/>
    <mergeCell ref="A107:I107"/>
    <mergeCell ref="A110:B110"/>
    <mergeCell ref="A111:I111"/>
    <mergeCell ref="A112:A113"/>
    <mergeCell ref="B112:B113"/>
    <mergeCell ref="C112:E112"/>
    <mergeCell ref="F112:F113"/>
    <mergeCell ref="G112:H113"/>
    <mergeCell ref="I112:I113"/>
    <mergeCell ref="A114:H114"/>
    <mergeCell ref="G115:H115"/>
    <mergeCell ref="A119:H119"/>
    <mergeCell ref="A122:H122"/>
    <mergeCell ref="G127:H127"/>
    <mergeCell ref="A131:H131"/>
    <mergeCell ref="A136:I136"/>
    <mergeCell ref="A142:I142"/>
    <mergeCell ref="A145:B145"/>
    <mergeCell ref="A146:I146"/>
    <mergeCell ref="A147:A148"/>
    <mergeCell ref="B147:B148"/>
    <mergeCell ref="C147:E147"/>
    <mergeCell ref="F147:F148"/>
    <mergeCell ref="G147:H148"/>
    <mergeCell ref="I147:I148"/>
    <mergeCell ref="A149:H149"/>
    <mergeCell ref="A154:H154"/>
    <mergeCell ref="A157:H157"/>
    <mergeCell ref="A166:H166"/>
    <mergeCell ref="A170:I170"/>
    <mergeCell ref="G174:H174"/>
    <mergeCell ref="A178:I178"/>
    <mergeCell ref="A181:B181"/>
    <mergeCell ref="A182:H182"/>
    <mergeCell ref="A183:A184"/>
    <mergeCell ref="B183:B184"/>
    <mergeCell ref="C183:E183"/>
    <mergeCell ref="F183:F184"/>
    <mergeCell ref="G183:H184"/>
    <mergeCell ref="I183:I184"/>
    <mergeCell ref="A185:H185"/>
    <mergeCell ref="A190:H190"/>
    <mergeCell ref="A193:H193"/>
    <mergeCell ref="A202:H202"/>
    <mergeCell ref="A208:I208"/>
    <mergeCell ref="A215:I215"/>
    <mergeCell ref="A218:B218"/>
    <mergeCell ref="A219:H219"/>
    <mergeCell ref="A220:A221"/>
    <mergeCell ref="B220:B221"/>
    <mergeCell ref="C220:E220"/>
    <mergeCell ref="F220:F221"/>
    <mergeCell ref="G220:H221"/>
    <mergeCell ref="I220:I221"/>
    <mergeCell ref="A222:H222"/>
    <mergeCell ref="G223:H223"/>
    <mergeCell ref="A228:H228"/>
    <mergeCell ref="A231:H231"/>
    <mergeCell ref="A240:H240"/>
    <mergeCell ref="G242:H242"/>
    <mergeCell ref="A244:I244"/>
    <mergeCell ref="A251:I251"/>
    <mergeCell ref="A254:B254"/>
    <mergeCell ref="A255:H255"/>
    <mergeCell ref="A256:A257"/>
    <mergeCell ref="B256:B257"/>
    <mergeCell ref="C256:E256"/>
    <mergeCell ref="F256:F257"/>
    <mergeCell ref="G256:H257"/>
    <mergeCell ref="I256:I257"/>
    <mergeCell ref="A258:H258"/>
    <mergeCell ref="A263:H263"/>
    <mergeCell ref="A266:H266"/>
    <mergeCell ref="A275:H275"/>
    <mergeCell ref="A280:I280"/>
    <mergeCell ref="A286:I286"/>
    <mergeCell ref="A289:B289"/>
    <mergeCell ref="A290:H290"/>
    <mergeCell ref="A291:A292"/>
    <mergeCell ref="B291:B292"/>
    <mergeCell ref="C291:E291"/>
    <mergeCell ref="F291:F292"/>
    <mergeCell ref="G291:H292"/>
    <mergeCell ref="I291:I292"/>
    <mergeCell ref="A328:H328"/>
    <mergeCell ref="G329:H329"/>
    <mergeCell ref="A333:H333"/>
    <mergeCell ref="A336:H336"/>
    <mergeCell ref="A346:H346"/>
    <mergeCell ref="A350:I350"/>
    <mergeCell ref="A356:I356"/>
    <mergeCell ref="A359:B359"/>
    <mergeCell ref="A293:H293"/>
    <mergeCell ref="A298:H298"/>
    <mergeCell ref="A301:H301"/>
    <mergeCell ref="A311:H311"/>
    <mergeCell ref="A315:I315"/>
    <mergeCell ref="A321:I321"/>
    <mergeCell ref="A324:B324"/>
    <mergeCell ref="A325:H325"/>
    <mergeCell ref="A326:A327"/>
    <mergeCell ref="B326:B327"/>
    <mergeCell ref="C326:E326"/>
    <mergeCell ref="F326:F327"/>
    <mergeCell ref="G326:H327"/>
    <mergeCell ref="I326:I327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7"/>
  <sheetViews>
    <sheetView tabSelected="1" view="pageBreakPreview" zoomScaleNormal="100" zoomScaleSheetLayoutView="100" workbookViewId="0">
      <selection activeCell="A19" sqref="A19"/>
    </sheetView>
  </sheetViews>
  <sheetFormatPr defaultColWidth="8.5703125" defaultRowHeight="15" x14ac:dyDescent="0.25"/>
  <cols>
    <col min="1" max="1" width="25.7109375" style="111" customWidth="1"/>
    <col min="2" max="6" width="8.7109375" style="112" customWidth="1"/>
  </cols>
  <sheetData>
    <row r="1" spans="1:6" ht="75" customHeight="1" x14ac:dyDescent="0.25">
      <c r="A1" s="169" t="s">
        <v>216</v>
      </c>
      <c r="B1" s="169"/>
      <c r="C1" s="169"/>
      <c r="D1" s="169"/>
      <c r="E1" s="169"/>
      <c r="F1" s="169"/>
    </row>
    <row r="2" spans="1:6" ht="15" customHeight="1" x14ac:dyDescent="0.25">
      <c r="A2" s="163" t="s">
        <v>1</v>
      </c>
      <c r="B2" s="163"/>
      <c r="C2" s="163"/>
      <c r="D2" s="163"/>
      <c r="E2" s="163"/>
      <c r="F2" s="163"/>
    </row>
    <row r="3" spans="1:6" ht="15" customHeight="1" x14ac:dyDescent="0.25">
      <c r="A3" s="165" t="s">
        <v>2</v>
      </c>
      <c r="B3" s="165" t="s">
        <v>3</v>
      </c>
      <c r="C3" s="165" t="s">
        <v>4</v>
      </c>
      <c r="D3" s="165"/>
      <c r="E3" s="165"/>
      <c r="F3" s="166" t="s">
        <v>5</v>
      </c>
    </row>
    <row r="4" spans="1:6" ht="30" customHeight="1" x14ac:dyDescent="0.25">
      <c r="A4" s="165"/>
      <c r="B4" s="165"/>
      <c r="C4" s="113" t="s">
        <v>7</v>
      </c>
      <c r="D4" s="113" t="s">
        <v>8</v>
      </c>
      <c r="E4" s="113" t="s">
        <v>9</v>
      </c>
      <c r="F4" s="166"/>
    </row>
    <row r="5" spans="1:6" ht="15" customHeight="1" x14ac:dyDescent="0.25">
      <c r="A5" s="163" t="s">
        <v>12</v>
      </c>
      <c r="B5" s="163"/>
      <c r="C5" s="163"/>
      <c r="D5" s="163"/>
      <c r="E5" s="163"/>
      <c r="F5" s="163"/>
    </row>
    <row r="6" spans="1:6" x14ac:dyDescent="0.25">
      <c r="A6" s="114" t="s">
        <v>13</v>
      </c>
      <c r="B6" s="115">
        <v>30</v>
      </c>
      <c r="C6" s="116">
        <v>3.24</v>
      </c>
      <c r="D6" s="116">
        <v>4.0999999999999996</v>
      </c>
      <c r="E6" s="116">
        <v>7</v>
      </c>
      <c r="F6" s="116">
        <v>77.900000000000006</v>
      </c>
    </row>
    <row r="7" spans="1:6" ht="22.5" x14ac:dyDescent="0.25">
      <c r="A7" s="114" t="s">
        <v>183</v>
      </c>
      <c r="B7" s="115">
        <v>200</v>
      </c>
      <c r="C7" s="116">
        <v>7.02</v>
      </c>
      <c r="D7" s="116">
        <v>8.1</v>
      </c>
      <c r="E7" s="116">
        <v>34.15</v>
      </c>
      <c r="F7" s="116">
        <v>256</v>
      </c>
    </row>
    <row r="8" spans="1:6" x14ac:dyDescent="0.25">
      <c r="A8" s="114" t="s">
        <v>15</v>
      </c>
      <c r="B8" s="115" t="s">
        <v>16</v>
      </c>
      <c r="C8" s="116">
        <v>0.12</v>
      </c>
      <c r="D8" s="116">
        <v>0</v>
      </c>
      <c r="E8" s="116">
        <v>8.52</v>
      </c>
      <c r="F8" s="116">
        <v>36</v>
      </c>
    </row>
    <row r="9" spans="1:6" ht="15" customHeight="1" x14ac:dyDescent="0.25">
      <c r="A9" s="117" t="s">
        <v>18</v>
      </c>
      <c r="B9" s="113">
        <f>30+200+180+6+7</f>
        <v>423</v>
      </c>
      <c r="C9" s="118">
        <f>C6+C7+C8</f>
        <v>10.379999999999999</v>
      </c>
      <c r="D9" s="118">
        <f>D6+D7+D8</f>
        <v>12.2</v>
      </c>
      <c r="E9" s="118">
        <f>E6+E7+E8</f>
        <v>49.67</v>
      </c>
      <c r="F9" s="118">
        <f>F6+F7+F8</f>
        <v>369.9</v>
      </c>
    </row>
    <row r="10" spans="1:6" ht="15" customHeight="1" x14ac:dyDescent="0.25">
      <c r="A10" s="163" t="s">
        <v>19</v>
      </c>
      <c r="B10" s="163"/>
      <c r="C10" s="163"/>
      <c r="D10" s="163"/>
      <c r="E10" s="163"/>
      <c r="F10" s="163"/>
    </row>
    <row r="11" spans="1:6" ht="15" customHeight="1" x14ac:dyDescent="0.25">
      <c r="A11" s="114" t="s">
        <v>218</v>
      </c>
      <c r="B11" s="115">
        <v>100</v>
      </c>
      <c r="C11" s="116">
        <v>2.8</v>
      </c>
      <c r="D11" s="116">
        <v>3.1</v>
      </c>
      <c r="E11" s="116">
        <v>13.5</v>
      </c>
      <c r="F11" s="116">
        <v>93.1</v>
      </c>
    </row>
    <row r="12" spans="1:6" ht="15" customHeight="1" x14ac:dyDescent="0.25">
      <c r="A12" s="117" t="s">
        <v>18</v>
      </c>
      <c r="B12" s="113">
        <v>100</v>
      </c>
      <c r="C12" s="118">
        <f>C11</f>
        <v>2.8</v>
      </c>
      <c r="D12" s="118">
        <f>D11</f>
        <v>3.1</v>
      </c>
      <c r="E12" s="118">
        <f>E11</f>
        <v>13.5</v>
      </c>
      <c r="F12" s="118">
        <f>F11</f>
        <v>93.1</v>
      </c>
    </row>
    <row r="13" spans="1:6" ht="15" customHeight="1" x14ac:dyDescent="0.25">
      <c r="A13" s="163" t="s">
        <v>22</v>
      </c>
      <c r="B13" s="163"/>
      <c r="C13" s="163"/>
      <c r="D13" s="163"/>
      <c r="E13" s="163"/>
      <c r="F13" s="163"/>
    </row>
    <row r="14" spans="1:6" x14ac:dyDescent="0.25">
      <c r="A14" s="114" t="s">
        <v>23</v>
      </c>
      <c r="B14" s="119">
        <v>50</v>
      </c>
      <c r="C14" s="116">
        <v>0.38</v>
      </c>
      <c r="D14" s="116">
        <v>0</v>
      </c>
      <c r="E14" s="116">
        <v>0.88</v>
      </c>
      <c r="F14" s="116">
        <v>5</v>
      </c>
    </row>
    <row r="15" spans="1:6" ht="33.75" x14ac:dyDescent="0.25">
      <c r="A15" s="114" t="s">
        <v>25</v>
      </c>
      <c r="B15" s="115" t="s">
        <v>204</v>
      </c>
      <c r="C15" s="116">
        <v>4.54</v>
      </c>
      <c r="D15" s="116">
        <v>7</v>
      </c>
      <c r="E15" s="116">
        <v>15</v>
      </c>
      <c r="F15" s="116">
        <v>141</v>
      </c>
    </row>
    <row r="16" spans="1:6" ht="15" customHeight="1" x14ac:dyDescent="0.25">
      <c r="A16" s="114" t="s">
        <v>27</v>
      </c>
      <c r="B16" s="119">
        <v>80</v>
      </c>
      <c r="C16" s="116">
        <v>6.1</v>
      </c>
      <c r="D16" s="116">
        <v>6.4</v>
      </c>
      <c r="E16" s="116">
        <v>3.3</v>
      </c>
      <c r="F16" s="116">
        <v>95.2</v>
      </c>
    </row>
    <row r="17" spans="1:6" ht="22.5" x14ac:dyDescent="0.25">
      <c r="A17" s="114" t="s">
        <v>28</v>
      </c>
      <c r="B17" s="119">
        <v>150</v>
      </c>
      <c r="C17" s="116">
        <v>2.9</v>
      </c>
      <c r="D17" s="116">
        <v>4.9000000000000004</v>
      </c>
      <c r="E17" s="116">
        <v>27</v>
      </c>
      <c r="F17" s="116">
        <v>163.69999999999999</v>
      </c>
    </row>
    <row r="18" spans="1:6" x14ac:dyDescent="0.25">
      <c r="A18" s="114" t="s">
        <v>224</v>
      </c>
      <c r="B18" s="119">
        <v>200</v>
      </c>
      <c r="C18" s="116">
        <v>2.2000000000000002</v>
      </c>
      <c r="D18" s="116">
        <v>2.7</v>
      </c>
      <c r="E18" s="116">
        <v>20.7</v>
      </c>
      <c r="F18" s="116">
        <v>115.9</v>
      </c>
    </row>
    <row r="19" spans="1:6" ht="22.5" x14ac:dyDescent="0.25">
      <c r="A19" s="114" t="s">
        <v>184</v>
      </c>
      <c r="B19" s="119">
        <v>25</v>
      </c>
      <c r="C19" s="116">
        <v>1.7</v>
      </c>
      <c r="D19" s="116">
        <v>0.2</v>
      </c>
      <c r="E19" s="116">
        <v>10.6</v>
      </c>
      <c r="F19" s="116">
        <v>51</v>
      </c>
    </row>
    <row r="20" spans="1:6" x14ac:dyDescent="0.25">
      <c r="A20" s="114" t="s">
        <v>185</v>
      </c>
      <c r="B20" s="119">
        <v>20</v>
      </c>
      <c r="C20" s="116">
        <v>1.5</v>
      </c>
      <c r="D20" s="116">
        <v>0.6</v>
      </c>
      <c r="E20" s="116">
        <v>10.3</v>
      </c>
      <c r="F20" s="116">
        <v>52.6</v>
      </c>
    </row>
    <row r="21" spans="1:6" ht="15" customHeight="1" x14ac:dyDescent="0.25">
      <c r="A21" s="117" t="s">
        <v>18</v>
      </c>
      <c r="B21" s="120">
        <v>725</v>
      </c>
      <c r="C21" s="118">
        <f>C14+C15+C16+C17+C18+C19+C20</f>
        <v>19.32</v>
      </c>
      <c r="D21" s="118">
        <f>D14+D15+D16+D17+D18+D19+D20</f>
        <v>21.8</v>
      </c>
      <c r="E21" s="118">
        <f>E14+E15+E16+E17+E18+E19+E20</f>
        <v>87.779999999999987</v>
      </c>
      <c r="F21" s="118">
        <f>F14+F15+F16+F17+F18+F19+F20</f>
        <v>624.4</v>
      </c>
    </row>
    <row r="22" spans="1:6" ht="15" customHeight="1" x14ac:dyDescent="0.25">
      <c r="A22" s="163" t="s">
        <v>217</v>
      </c>
      <c r="B22" s="163"/>
      <c r="C22" s="163"/>
      <c r="D22" s="163"/>
      <c r="E22" s="163"/>
      <c r="F22" s="163"/>
    </row>
    <row r="23" spans="1:6" ht="15" customHeight="1" x14ac:dyDescent="0.25">
      <c r="A23" s="114" t="s">
        <v>186</v>
      </c>
      <c r="B23" s="119">
        <v>200</v>
      </c>
      <c r="C23" s="116">
        <v>7.5</v>
      </c>
      <c r="D23" s="116">
        <v>10.5</v>
      </c>
      <c r="E23" s="116">
        <v>20</v>
      </c>
      <c r="F23" s="116">
        <v>204</v>
      </c>
    </row>
    <row r="24" spans="1:6" ht="15" customHeight="1" x14ac:dyDescent="0.25">
      <c r="A24" s="114" t="s">
        <v>153</v>
      </c>
      <c r="B24" s="115">
        <v>200</v>
      </c>
      <c r="C24" s="116">
        <v>0</v>
      </c>
      <c r="D24" s="116">
        <v>0</v>
      </c>
      <c r="E24" s="116">
        <v>10</v>
      </c>
      <c r="F24" s="116">
        <v>40</v>
      </c>
    </row>
    <row r="25" spans="1:6" ht="22.5" x14ac:dyDescent="0.25">
      <c r="A25" s="114" t="s">
        <v>184</v>
      </c>
      <c r="B25" s="115">
        <v>30</v>
      </c>
      <c r="C25" s="116">
        <v>2.04</v>
      </c>
      <c r="D25" s="116">
        <v>0.24</v>
      </c>
      <c r="E25" s="116">
        <v>12.7</v>
      </c>
      <c r="F25" s="116">
        <v>61.1</v>
      </c>
    </row>
    <row r="26" spans="1:6" x14ac:dyDescent="0.25">
      <c r="A26" s="114" t="s">
        <v>37</v>
      </c>
      <c r="B26" s="119">
        <v>60</v>
      </c>
      <c r="C26" s="116">
        <v>6.37</v>
      </c>
      <c r="D26" s="116">
        <v>6.37</v>
      </c>
      <c r="E26" s="116">
        <v>35.1</v>
      </c>
      <c r="F26" s="116">
        <v>223.2</v>
      </c>
    </row>
    <row r="27" spans="1:6" ht="15" customHeight="1" x14ac:dyDescent="0.25">
      <c r="A27" s="117" t="s">
        <v>18</v>
      </c>
      <c r="B27" s="120">
        <f>SUM(B23:B26)</f>
        <v>490</v>
      </c>
      <c r="C27" s="118">
        <f>SUM(C23:C26)</f>
        <v>15.91</v>
      </c>
      <c r="D27" s="118">
        <f>SUM(D23:D26)</f>
        <v>17.11</v>
      </c>
      <c r="E27" s="118">
        <f>SUM(E23:E26)</f>
        <v>77.800000000000011</v>
      </c>
      <c r="F27" s="118">
        <f>SUM(F23:F26)</f>
        <v>528.29999999999995</v>
      </c>
    </row>
    <row r="28" spans="1:6" ht="15" customHeight="1" x14ac:dyDescent="0.25">
      <c r="A28" s="164" t="s">
        <v>46</v>
      </c>
      <c r="B28" s="164"/>
      <c r="C28" s="118">
        <f>SUM(C9,C12,C21,C27)</f>
        <v>48.41</v>
      </c>
      <c r="D28" s="118">
        <f>SUM(D9,D12,D21,D27)</f>
        <v>54.21</v>
      </c>
      <c r="E28" s="118">
        <f>SUM(E9,E12,E21,E27)</f>
        <v>228.75</v>
      </c>
      <c r="F28" s="118">
        <f>SUM(F9,F12,F21,F27)</f>
        <v>1615.7</v>
      </c>
    </row>
    <row r="29" spans="1:6" ht="15" customHeight="1" x14ac:dyDescent="0.25">
      <c r="A29" s="163" t="s">
        <v>47</v>
      </c>
      <c r="B29" s="163"/>
      <c r="C29" s="163"/>
      <c r="D29" s="163"/>
      <c r="E29" s="163"/>
      <c r="F29" s="163"/>
    </row>
    <row r="30" spans="1:6" ht="15" customHeight="1" x14ac:dyDescent="0.25">
      <c r="A30" s="165" t="s">
        <v>2</v>
      </c>
      <c r="B30" s="165" t="s">
        <v>3</v>
      </c>
      <c r="C30" s="165" t="s">
        <v>4</v>
      </c>
      <c r="D30" s="165"/>
      <c r="E30" s="165"/>
      <c r="F30" s="166" t="s">
        <v>5</v>
      </c>
    </row>
    <row r="31" spans="1:6" ht="30" customHeight="1" x14ac:dyDescent="0.25">
      <c r="A31" s="165"/>
      <c r="B31" s="165"/>
      <c r="C31" s="113" t="s">
        <v>7</v>
      </c>
      <c r="D31" s="113" t="s">
        <v>8</v>
      </c>
      <c r="E31" s="113" t="s">
        <v>9</v>
      </c>
      <c r="F31" s="166"/>
    </row>
    <row r="32" spans="1:6" ht="15" customHeight="1" x14ac:dyDescent="0.25">
      <c r="A32" s="163" t="s">
        <v>12</v>
      </c>
      <c r="B32" s="163"/>
      <c r="C32" s="163"/>
      <c r="D32" s="163"/>
      <c r="E32" s="163"/>
      <c r="F32" s="163"/>
    </row>
    <row r="33" spans="1:6" ht="15" customHeight="1" x14ac:dyDescent="0.25">
      <c r="A33" s="114" t="s">
        <v>48</v>
      </c>
      <c r="B33" s="115">
        <v>40</v>
      </c>
      <c r="C33" s="116">
        <v>4.5199999999999996</v>
      </c>
      <c r="D33" s="116">
        <v>5.5</v>
      </c>
      <c r="E33" s="116">
        <v>13.3</v>
      </c>
      <c r="F33" s="116">
        <v>120.8</v>
      </c>
    </row>
    <row r="34" spans="1:6" ht="22.5" x14ac:dyDescent="0.25">
      <c r="A34" s="114" t="s">
        <v>49</v>
      </c>
      <c r="B34" s="115">
        <v>200</v>
      </c>
      <c r="C34" s="116">
        <v>3.57</v>
      </c>
      <c r="D34" s="116">
        <v>4.1500000000000004</v>
      </c>
      <c r="E34" s="116">
        <v>27.9</v>
      </c>
      <c r="F34" s="116">
        <v>162.80000000000001</v>
      </c>
    </row>
    <row r="35" spans="1:6" ht="15" customHeight="1" x14ac:dyDescent="0.25">
      <c r="A35" s="114" t="s">
        <v>50</v>
      </c>
      <c r="B35" s="115">
        <v>180</v>
      </c>
      <c r="C35" s="116">
        <v>3.2</v>
      </c>
      <c r="D35" s="116">
        <v>2.8</v>
      </c>
      <c r="E35" s="116">
        <v>13.6</v>
      </c>
      <c r="F35" s="116">
        <v>92.4</v>
      </c>
    </row>
    <row r="36" spans="1:6" ht="15" customHeight="1" x14ac:dyDescent="0.25">
      <c r="A36" s="117" t="s">
        <v>18</v>
      </c>
      <c r="B36" s="113">
        <f>SUM(B33:B35)</f>
        <v>420</v>
      </c>
      <c r="C36" s="118">
        <f>C33+C34+C35</f>
        <v>11.29</v>
      </c>
      <c r="D36" s="118">
        <f>D33+D34+D35</f>
        <v>12.45</v>
      </c>
      <c r="E36" s="118">
        <f>E33+E34+E35</f>
        <v>54.800000000000004</v>
      </c>
      <c r="F36" s="118">
        <f>F33+F34+F35</f>
        <v>376</v>
      </c>
    </row>
    <row r="37" spans="1:6" ht="15" customHeight="1" x14ac:dyDescent="0.25">
      <c r="A37" s="163" t="s">
        <v>19</v>
      </c>
      <c r="B37" s="163"/>
      <c r="C37" s="163"/>
      <c r="D37" s="163"/>
      <c r="E37" s="163"/>
      <c r="F37" s="163"/>
    </row>
    <row r="38" spans="1:6" ht="15" customHeight="1" x14ac:dyDescent="0.25">
      <c r="A38" s="121" t="s">
        <v>219</v>
      </c>
      <c r="B38" s="119">
        <v>100</v>
      </c>
      <c r="C38" s="116">
        <v>2.6</v>
      </c>
      <c r="D38" s="116">
        <v>2.9</v>
      </c>
      <c r="E38" s="116">
        <v>12.4</v>
      </c>
      <c r="F38" s="116">
        <v>86.1</v>
      </c>
    </row>
    <row r="39" spans="1:6" ht="15" customHeight="1" x14ac:dyDescent="0.25">
      <c r="A39" s="117" t="s">
        <v>18</v>
      </c>
      <c r="B39" s="120">
        <v>100</v>
      </c>
      <c r="C39" s="118">
        <f>C38</f>
        <v>2.6</v>
      </c>
      <c r="D39" s="118">
        <f>D38</f>
        <v>2.9</v>
      </c>
      <c r="E39" s="118">
        <f>E38</f>
        <v>12.4</v>
      </c>
      <c r="F39" s="118">
        <f>F38</f>
        <v>86.1</v>
      </c>
    </row>
    <row r="40" spans="1:6" ht="15" customHeight="1" x14ac:dyDescent="0.25">
      <c r="A40" s="163" t="s">
        <v>22</v>
      </c>
      <c r="B40" s="163"/>
      <c r="C40" s="163"/>
      <c r="D40" s="163"/>
      <c r="E40" s="163"/>
      <c r="F40" s="163"/>
    </row>
    <row r="41" spans="1:6" ht="15" customHeight="1" x14ac:dyDescent="0.25">
      <c r="A41" s="114" t="s">
        <v>54</v>
      </c>
      <c r="B41" s="115">
        <v>50</v>
      </c>
      <c r="C41" s="116">
        <v>0.5</v>
      </c>
      <c r="D41" s="116">
        <v>0.13</v>
      </c>
      <c r="E41" s="116">
        <v>1.9</v>
      </c>
      <c r="F41" s="116">
        <v>10.8</v>
      </c>
    </row>
    <row r="42" spans="1:6" ht="45" customHeight="1" x14ac:dyDescent="0.25">
      <c r="A42" s="114" t="s">
        <v>56</v>
      </c>
      <c r="B42" s="115" t="s">
        <v>205</v>
      </c>
      <c r="C42" s="116">
        <v>4.2</v>
      </c>
      <c r="D42" s="116">
        <v>5.2</v>
      </c>
      <c r="E42" s="116">
        <v>14.3</v>
      </c>
      <c r="F42" s="116">
        <v>120.8</v>
      </c>
    </row>
    <row r="43" spans="1:6" ht="22.5" x14ac:dyDescent="0.25">
      <c r="A43" s="114" t="s">
        <v>58</v>
      </c>
      <c r="B43" s="115">
        <v>200</v>
      </c>
      <c r="C43" s="116">
        <v>10.3</v>
      </c>
      <c r="D43" s="116">
        <v>15</v>
      </c>
      <c r="E43" s="116">
        <v>33</v>
      </c>
      <c r="F43" s="116">
        <v>308.2</v>
      </c>
    </row>
    <row r="44" spans="1:6" ht="22.5" x14ac:dyDescent="0.25">
      <c r="A44" s="114" t="s">
        <v>59</v>
      </c>
      <c r="B44" s="115">
        <v>180</v>
      </c>
      <c r="C44" s="116">
        <v>0.6</v>
      </c>
      <c r="D44" s="116">
        <v>0.24</v>
      </c>
      <c r="E44" s="116">
        <v>22</v>
      </c>
      <c r="F44" s="116">
        <v>92.6</v>
      </c>
    </row>
    <row r="45" spans="1:6" ht="22.5" x14ac:dyDescent="0.25">
      <c r="A45" s="114" t="s">
        <v>184</v>
      </c>
      <c r="B45" s="115">
        <v>20</v>
      </c>
      <c r="C45" s="116">
        <v>1.36</v>
      </c>
      <c r="D45" s="116">
        <v>0.16</v>
      </c>
      <c r="E45" s="116">
        <v>8.5</v>
      </c>
      <c r="F45" s="116">
        <v>40.9</v>
      </c>
    </row>
    <row r="46" spans="1:6" ht="15" customHeight="1" x14ac:dyDescent="0.25">
      <c r="A46" s="114" t="s">
        <v>185</v>
      </c>
      <c r="B46" s="115">
        <v>15</v>
      </c>
      <c r="C46" s="115">
        <v>1.08</v>
      </c>
      <c r="D46" s="116">
        <v>0.5</v>
      </c>
      <c r="E46" s="116">
        <v>7.7</v>
      </c>
      <c r="F46" s="116">
        <v>39.6</v>
      </c>
    </row>
    <row r="47" spans="1:6" ht="15" customHeight="1" x14ac:dyDescent="0.25">
      <c r="A47" s="117" t="s">
        <v>18</v>
      </c>
      <c r="B47" s="113">
        <v>665</v>
      </c>
      <c r="C47" s="118">
        <f>C41+C42+C43+C44+C45+C46</f>
        <v>18.04</v>
      </c>
      <c r="D47" s="118">
        <f>D41+D42+D43+D44+D45+D46</f>
        <v>21.229999999999997</v>
      </c>
      <c r="E47" s="118">
        <f>E41+E42+E43+E44+E45+E46</f>
        <v>87.4</v>
      </c>
      <c r="F47" s="118">
        <f>F41+F42+F43+F44+F45+F46</f>
        <v>612.9</v>
      </c>
    </row>
    <row r="48" spans="1:6" ht="15" customHeight="1" x14ac:dyDescent="0.25">
      <c r="A48" s="163" t="s">
        <v>217</v>
      </c>
      <c r="B48" s="163"/>
      <c r="C48" s="163"/>
      <c r="D48" s="163"/>
      <c r="E48" s="163"/>
      <c r="F48" s="163"/>
    </row>
    <row r="49" spans="1:6" ht="15" customHeight="1" x14ac:dyDescent="0.25">
      <c r="A49" s="114" t="s">
        <v>65</v>
      </c>
      <c r="B49" s="115">
        <v>70</v>
      </c>
      <c r="C49" s="116">
        <v>6.3</v>
      </c>
      <c r="D49" s="116">
        <v>5.46</v>
      </c>
      <c r="E49" s="116">
        <v>0.3</v>
      </c>
      <c r="F49" s="116">
        <v>75.5</v>
      </c>
    </row>
    <row r="50" spans="1:6" x14ac:dyDescent="0.25">
      <c r="A50" s="114" t="s">
        <v>187</v>
      </c>
      <c r="B50" s="115">
        <v>150</v>
      </c>
      <c r="C50" s="116">
        <v>0.33</v>
      </c>
      <c r="D50" s="116">
        <v>4.87</v>
      </c>
      <c r="E50" s="116">
        <v>20.5</v>
      </c>
      <c r="F50" s="116">
        <v>127.2</v>
      </c>
    </row>
    <row r="51" spans="1:6" ht="15" customHeight="1" x14ac:dyDescent="0.25">
      <c r="A51" s="114" t="s">
        <v>67</v>
      </c>
      <c r="B51" s="115">
        <v>180</v>
      </c>
      <c r="C51" s="116">
        <v>0.4</v>
      </c>
      <c r="D51" s="116">
        <v>0.1</v>
      </c>
      <c r="E51" s="116">
        <v>7.1</v>
      </c>
      <c r="F51" s="116">
        <v>30.9</v>
      </c>
    </row>
    <row r="52" spans="1:6" ht="22.5" x14ac:dyDescent="0.25">
      <c r="A52" s="114" t="s">
        <v>184</v>
      </c>
      <c r="B52" s="115">
        <v>25</v>
      </c>
      <c r="C52" s="116">
        <v>1.7</v>
      </c>
      <c r="D52" s="116">
        <v>0.2</v>
      </c>
      <c r="E52" s="116">
        <v>10.6</v>
      </c>
      <c r="F52" s="116">
        <v>51</v>
      </c>
    </row>
    <row r="53" spans="1:6" x14ac:dyDescent="0.25">
      <c r="A53" s="114" t="s">
        <v>64</v>
      </c>
      <c r="B53" s="115">
        <v>60</v>
      </c>
      <c r="C53" s="116">
        <v>5.2800000000000011</v>
      </c>
      <c r="D53" s="116">
        <v>5.8800000000000008</v>
      </c>
      <c r="E53" s="116">
        <v>24.6</v>
      </c>
      <c r="F53" s="116">
        <v>172.44</v>
      </c>
    </row>
    <row r="54" spans="1:6" ht="15" customHeight="1" x14ac:dyDescent="0.25">
      <c r="A54" s="114" t="s">
        <v>185</v>
      </c>
      <c r="B54" s="115">
        <v>25</v>
      </c>
      <c r="C54" s="116">
        <v>1.8</v>
      </c>
      <c r="D54" s="116">
        <v>0.8</v>
      </c>
      <c r="E54" s="116">
        <v>12.8</v>
      </c>
      <c r="F54" s="116">
        <v>65.5</v>
      </c>
    </row>
    <row r="55" spans="1:6" ht="15" customHeight="1" x14ac:dyDescent="0.25">
      <c r="A55" s="117" t="s">
        <v>18</v>
      </c>
      <c r="B55" s="113">
        <f>SUM(B49:B54)</f>
        <v>510</v>
      </c>
      <c r="C55" s="118">
        <f>SUM(C49:C54)</f>
        <v>15.810000000000002</v>
      </c>
      <c r="D55" s="118">
        <f>SUM(D49:D54)</f>
        <v>17.309999999999999</v>
      </c>
      <c r="E55" s="118">
        <f>SUM(E49:E54)</f>
        <v>75.900000000000006</v>
      </c>
      <c r="F55" s="118">
        <f>SUM(F49:F54)</f>
        <v>522.54</v>
      </c>
    </row>
    <row r="56" spans="1:6" ht="15" customHeight="1" x14ac:dyDescent="0.25">
      <c r="A56" s="164" t="s">
        <v>46</v>
      </c>
      <c r="B56" s="164"/>
      <c r="C56" s="118">
        <f>SUM(C36,C39,C47,C55)</f>
        <v>47.74</v>
      </c>
      <c r="D56" s="118">
        <f>SUM(D36,D39,D47,D55)</f>
        <v>53.89</v>
      </c>
      <c r="E56" s="118">
        <f>SUM(E36,E39,E47,E55)</f>
        <v>230.50000000000003</v>
      </c>
      <c r="F56" s="118">
        <f>SUM(F36,F39,F47,F55)</f>
        <v>1597.54</v>
      </c>
    </row>
    <row r="57" spans="1:6" ht="15" customHeight="1" x14ac:dyDescent="0.25">
      <c r="A57" s="163" t="s">
        <v>71</v>
      </c>
      <c r="B57" s="163"/>
      <c r="C57" s="163"/>
      <c r="D57" s="163"/>
      <c r="E57" s="163"/>
      <c r="F57" s="163"/>
    </row>
    <row r="58" spans="1:6" ht="15" customHeight="1" x14ac:dyDescent="0.25">
      <c r="A58" s="165" t="s">
        <v>2</v>
      </c>
      <c r="B58" s="165" t="s">
        <v>3</v>
      </c>
      <c r="C58" s="165" t="s">
        <v>4</v>
      </c>
      <c r="D58" s="165"/>
      <c r="E58" s="165"/>
      <c r="F58" s="166" t="s">
        <v>72</v>
      </c>
    </row>
    <row r="59" spans="1:6" ht="30" customHeight="1" x14ac:dyDescent="0.25">
      <c r="A59" s="165"/>
      <c r="B59" s="165"/>
      <c r="C59" s="113" t="s">
        <v>7</v>
      </c>
      <c r="D59" s="113" t="s">
        <v>8</v>
      </c>
      <c r="E59" s="113" t="s">
        <v>9</v>
      </c>
      <c r="F59" s="166"/>
    </row>
    <row r="60" spans="1:6" ht="15" customHeight="1" x14ac:dyDescent="0.25">
      <c r="A60" s="163" t="s">
        <v>12</v>
      </c>
      <c r="B60" s="163"/>
      <c r="C60" s="163"/>
      <c r="D60" s="163"/>
      <c r="E60" s="163"/>
      <c r="F60" s="163"/>
    </row>
    <row r="61" spans="1:6" ht="15" customHeight="1" x14ac:dyDescent="0.25">
      <c r="A61" s="114" t="s">
        <v>73</v>
      </c>
      <c r="B61" s="115">
        <v>30</v>
      </c>
      <c r="C61" s="116">
        <v>1.4</v>
      </c>
      <c r="D61" s="116">
        <v>2.1</v>
      </c>
      <c r="E61" s="116">
        <v>15.8</v>
      </c>
      <c r="F61" s="116">
        <v>87.7</v>
      </c>
    </row>
    <row r="62" spans="1:6" ht="22.5" x14ac:dyDescent="0.25">
      <c r="A62" s="114" t="s">
        <v>74</v>
      </c>
      <c r="B62" s="115">
        <v>50</v>
      </c>
      <c r="C62" s="116">
        <v>1.5</v>
      </c>
      <c r="D62" s="116">
        <v>1</v>
      </c>
      <c r="E62" s="116">
        <v>6</v>
      </c>
      <c r="F62" s="116">
        <v>39</v>
      </c>
    </row>
    <row r="63" spans="1:6" ht="15" customHeight="1" x14ac:dyDescent="0.25">
      <c r="A63" s="114" t="s">
        <v>75</v>
      </c>
      <c r="B63" s="115">
        <v>150</v>
      </c>
      <c r="C63" s="116">
        <v>5.4</v>
      </c>
      <c r="D63" s="116">
        <v>7</v>
      </c>
      <c r="E63" s="116">
        <v>15</v>
      </c>
      <c r="F63" s="116">
        <v>144.6</v>
      </c>
    </row>
    <row r="64" spans="1:6" ht="22.5" x14ac:dyDescent="0.25">
      <c r="A64" s="114" t="s">
        <v>76</v>
      </c>
      <c r="B64" s="115">
        <v>180</v>
      </c>
      <c r="C64" s="116">
        <v>2.8</v>
      </c>
      <c r="D64" s="116">
        <v>2.4</v>
      </c>
      <c r="E64" s="116">
        <v>13.7</v>
      </c>
      <c r="F64" s="116">
        <v>87.6</v>
      </c>
    </row>
    <row r="65" spans="1:6" ht="15" customHeight="1" x14ac:dyDescent="0.25">
      <c r="A65" s="117" t="s">
        <v>18</v>
      </c>
      <c r="B65" s="113">
        <f>B61+B62+B63+B64</f>
        <v>410</v>
      </c>
      <c r="C65" s="118">
        <f>C61+C62+C63+C64</f>
        <v>11.100000000000001</v>
      </c>
      <c r="D65" s="118">
        <f>D61+D62+D63+D64</f>
        <v>12.5</v>
      </c>
      <c r="E65" s="118">
        <f>E61+E62+E63+E64</f>
        <v>50.5</v>
      </c>
      <c r="F65" s="118">
        <f>F61+F62+F63+F64</f>
        <v>358.9</v>
      </c>
    </row>
    <row r="66" spans="1:6" ht="15" customHeight="1" x14ac:dyDescent="0.25">
      <c r="A66" s="163" t="s">
        <v>19</v>
      </c>
      <c r="B66" s="163"/>
      <c r="C66" s="163"/>
      <c r="D66" s="163"/>
      <c r="E66" s="163"/>
      <c r="F66" s="163"/>
    </row>
    <row r="67" spans="1:6" ht="15" customHeight="1" x14ac:dyDescent="0.25">
      <c r="A67" s="114" t="s">
        <v>220</v>
      </c>
      <c r="B67" s="115">
        <v>100</v>
      </c>
      <c r="C67" s="116">
        <v>2.7</v>
      </c>
      <c r="D67" s="116">
        <v>3</v>
      </c>
      <c r="E67" s="116">
        <v>13</v>
      </c>
      <c r="F67" s="116">
        <v>89.8</v>
      </c>
    </row>
    <row r="68" spans="1:6" ht="15" customHeight="1" x14ac:dyDescent="0.25">
      <c r="A68" s="117" t="s">
        <v>18</v>
      </c>
      <c r="B68" s="113">
        <f>B67</f>
        <v>100</v>
      </c>
      <c r="C68" s="118">
        <f>C67</f>
        <v>2.7</v>
      </c>
      <c r="D68" s="118">
        <f t="shared" ref="D68:F68" si="0">D67</f>
        <v>3</v>
      </c>
      <c r="E68" s="118">
        <f t="shared" si="0"/>
        <v>13</v>
      </c>
      <c r="F68" s="118">
        <f t="shared" si="0"/>
        <v>89.8</v>
      </c>
    </row>
    <row r="69" spans="1:6" ht="15" customHeight="1" x14ac:dyDescent="0.25">
      <c r="A69" s="163" t="s">
        <v>22</v>
      </c>
      <c r="B69" s="163"/>
      <c r="C69" s="163"/>
      <c r="D69" s="163"/>
      <c r="E69" s="163"/>
      <c r="F69" s="163"/>
    </row>
    <row r="70" spans="1:6" ht="15" customHeight="1" x14ac:dyDescent="0.25">
      <c r="A70" s="114" t="s">
        <v>80</v>
      </c>
      <c r="B70" s="115">
        <v>50</v>
      </c>
      <c r="C70" s="116">
        <v>0.4</v>
      </c>
      <c r="D70" s="116">
        <v>0</v>
      </c>
      <c r="E70" s="116">
        <v>1.3</v>
      </c>
      <c r="F70" s="116">
        <v>6.8</v>
      </c>
    </row>
    <row r="71" spans="1:6" ht="45" customHeight="1" x14ac:dyDescent="0.25">
      <c r="A71" s="114" t="s">
        <v>188</v>
      </c>
      <c r="B71" s="115" t="s">
        <v>206</v>
      </c>
      <c r="C71" s="116">
        <v>5.5</v>
      </c>
      <c r="D71" s="116">
        <v>8.1999999999999993</v>
      </c>
      <c r="E71" s="116">
        <v>9.8000000000000007</v>
      </c>
      <c r="F71" s="116">
        <v>135</v>
      </c>
    </row>
    <row r="72" spans="1:6" ht="15" customHeight="1" x14ac:dyDescent="0.25">
      <c r="A72" s="114" t="s">
        <v>84</v>
      </c>
      <c r="B72" s="115" t="s">
        <v>207</v>
      </c>
      <c r="C72" s="116">
        <v>7.9</v>
      </c>
      <c r="D72" s="116">
        <v>8.6999999999999993</v>
      </c>
      <c r="E72" s="116">
        <v>9.5</v>
      </c>
      <c r="F72" s="116">
        <v>147.9</v>
      </c>
    </row>
    <row r="73" spans="1:6" ht="22.5" x14ac:dyDescent="0.25">
      <c r="A73" s="114" t="s">
        <v>86</v>
      </c>
      <c r="B73" s="115">
        <v>130</v>
      </c>
      <c r="C73" s="116">
        <v>3.12</v>
      </c>
      <c r="D73" s="116">
        <v>4</v>
      </c>
      <c r="E73" s="116">
        <v>37</v>
      </c>
      <c r="F73" s="116">
        <v>196.5</v>
      </c>
    </row>
    <row r="74" spans="1:6" ht="15" customHeight="1" x14ac:dyDescent="0.25">
      <c r="A74" s="114" t="s">
        <v>42</v>
      </c>
      <c r="B74" s="115" t="s">
        <v>189</v>
      </c>
      <c r="C74" s="116">
        <v>0.12</v>
      </c>
      <c r="D74" s="116">
        <v>0</v>
      </c>
      <c r="E74" s="116">
        <v>15.2</v>
      </c>
      <c r="F74" s="116">
        <v>61.3</v>
      </c>
    </row>
    <row r="75" spans="1:6" ht="22.5" x14ac:dyDescent="0.25">
      <c r="A75" s="114" t="s">
        <v>184</v>
      </c>
      <c r="B75" s="115">
        <v>15</v>
      </c>
      <c r="C75" s="116">
        <v>1.02</v>
      </c>
      <c r="D75" s="116">
        <v>0.12</v>
      </c>
      <c r="E75" s="116">
        <v>6.36</v>
      </c>
      <c r="F75" s="116">
        <v>30.6</v>
      </c>
    </row>
    <row r="76" spans="1:6" ht="15" customHeight="1" x14ac:dyDescent="0.25">
      <c r="A76" s="114" t="s">
        <v>185</v>
      </c>
      <c r="B76" s="115">
        <v>15</v>
      </c>
      <c r="C76" s="115">
        <v>1.08</v>
      </c>
      <c r="D76" s="116">
        <v>0.5</v>
      </c>
      <c r="E76" s="116">
        <v>7.7</v>
      </c>
      <c r="F76" s="116">
        <v>39.6</v>
      </c>
    </row>
    <row r="77" spans="1:6" ht="15" customHeight="1" x14ac:dyDescent="0.25">
      <c r="A77" s="117" t="s">
        <v>18</v>
      </c>
      <c r="B77" s="113">
        <v>605</v>
      </c>
      <c r="C77" s="118">
        <f>C70+C71+C72+C73+C74+C75+C76</f>
        <v>19.14</v>
      </c>
      <c r="D77" s="118">
        <f>D70+D71+D72+D73+D74+D75+D76</f>
        <v>21.52</v>
      </c>
      <c r="E77" s="118">
        <f>E70+E71+E72+E73+E74+E75+E76</f>
        <v>86.86</v>
      </c>
      <c r="F77" s="118">
        <f>F70+F71+F72+F73+F74+F75+F76</f>
        <v>617.70000000000005</v>
      </c>
    </row>
    <row r="78" spans="1:6" ht="15" customHeight="1" x14ac:dyDescent="0.25">
      <c r="A78" s="163" t="s">
        <v>217</v>
      </c>
      <c r="B78" s="163"/>
      <c r="C78" s="163"/>
      <c r="D78" s="163"/>
      <c r="E78" s="163"/>
      <c r="F78" s="163"/>
    </row>
    <row r="79" spans="1:6" ht="15" customHeight="1" x14ac:dyDescent="0.25">
      <c r="A79" s="114" t="s">
        <v>93</v>
      </c>
      <c r="B79" s="115">
        <v>200</v>
      </c>
      <c r="C79" s="116">
        <v>3.5</v>
      </c>
      <c r="D79" s="116">
        <v>6.7</v>
      </c>
      <c r="E79" s="116">
        <v>14.2</v>
      </c>
      <c r="F79" s="116">
        <v>131.1</v>
      </c>
    </row>
    <row r="80" spans="1:6" ht="15" customHeight="1" x14ac:dyDescent="0.25">
      <c r="A80" s="114" t="s">
        <v>190</v>
      </c>
      <c r="B80" s="115">
        <v>15</v>
      </c>
      <c r="C80" s="116">
        <v>3.45</v>
      </c>
      <c r="D80" s="116">
        <v>4.45</v>
      </c>
      <c r="E80" s="116">
        <v>0</v>
      </c>
      <c r="F80" s="116">
        <v>53.9</v>
      </c>
    </row>
    <row r="81" spans="1:6" ht="15" customHeight="1" x14ac:dyDescent="0.25">
      <c r="A81" s="114" t="s">
        <v>94</v>
      </c>
      <c r="B81" s="115">
        <v>180</v>
      </c>
      <c r="C81" s="116">
        <v>0.12</v>
      </c>
      <c r="D81" s="116">
        <v>0.01</v>
      </c>
      <c r="E81" s="116">
        <v>10</v>
      </c>
      <c r="F81" s="116">
        <v>40.6</v>
      </c>
    </row>
    <row r="82" spans="1:6" ht="22.5" x14ac:dyDescent="0.25">
      <c r="A82" s="114" t="s">
        <v>184</v>
      </c>
      <c r="B82" s="115">
        <v>30</v>
      </c>
      <c r="C82" s="116">
        <v>2.04</v>
      </c>
      <c r="D82" s="116">
        <v>0.24</v>
      </c>
      <c r="E82" s="116">
        <v>12.7</v>
      </c>
      <c r="F82" s="116">
        <v>61.1</v>
      </c>
    </row>
    <row r="83" spans="1:6" x14ac:dyDescent="0.25">
      <c r="A83" s="114" t="s">
        <v>89</v>
      </c>
      <c r="B83" s="115">
        <v>60</v>
      </c>
      <c r="C83" s="116">
        <v>6.75</v>
      </c>
      <c r="D83" s="116">
        <v>7.2</v>
      </c>
      <c r="E83" s="116">
        <v>40.5</v>
      </c>
      <c r="F83" s="116">
        <v>253.8</v>
      </c>
    </row>
    <row r="84" spans="1:6" ht="15" customHeight="1" x14ac:dyDescent="0.25">
      <c r="A84" s="117" t="s">
        <v>18</v>
      </c>
      <c r="B84" s="113">
        <f>SUM(B79:B83)</f>
        <v>485</v>
      </c>
      <c r="C84" s="118">
        <f>SUM(C79:C83)</f>
        <v>15.86</v>
      </c>
      <c r="D84" s="118">
        <f>SUM(D79:D83)</f>
        <v>18.600000000000001</v>
      </c>
      <c r="E84" s="118">
        <f>SUM(E79:E83)</f>
        <v>77.400000000000006</v>
      </c>
      <c r="F84" s="118">
        <f>SUM(F79:F83)</f>
        <v>540.5</v>
      </c>
    </row>
    <row r="85" spans="1:6" ht="15" customHeight="1" x14ac:dyDescent="0.25">
      <c r="A85" s="164" t="s">
        <v>46</v>
      </c>
      <c r="B85" s="164"/>
      <c r="C85" s="118">
        <f>SUM(C65,C68,C77,C84)</f>
        <v>48.8</v>
      </c>
      <c r="D85" s="118">
        <f>SUM(D65,D68,D77,D84)</f>
        <v>55.62</v>
      </c>
      <c r="E85" s="118">
        <f>SUM(E65,E68,E77,E84)</f>
        <v>227.76000000000002</v>
      </c>
      <c r="F85" s="118">
        <f>SUM(F65,F68,F77,F84)</f>
        <v>1606.9</v>
      </c>
    </row>
    <row r="86" spans="1:6" ht="15" customHeight="1" x14ac:dyDescent="0.25">
      <c r="A86" s="163" t="s">
        <v>98</v>
      </c>
      <c r="B86" s="163"/>
      <c r="C86" s="163"/>
      <c r="D86" s="163"/>
      <c r="E86" s="163"/>
      <c r="F86" s="163"/>
    </row>
    <row r="87" spans="1:6" ht="15" customHeight="1" x14ac:dyDescent="0.25">
      <c r="A87" s="165" t="s">
        <v>2</v>
      </c>
      <c r="B87" s="165" t="s">
        <v>3</v>
      </c>
      <c r="C87" s="165" t="s">
        <v>4</v>
      </c>
      <c r="D87" s="165"/>
      <c r="E87" s="165"/>
      <c r="F87" s="166" t="s">
        <v>72</v>
      </c>
    </row>
    <row r="88" spans="1:6" ht="30" customHeight="1" x14ac:dyDescent="0.25">
      <c r="A88" s="165"/>
      <c r="B88" s="165"/>
      <c r="C88" s="113" t="s">
        <v>7</v>
      </c>
      <c r="D88" s="113" t="s">
        <v>8</v>
      </c>
      <c r="E88" s="113" t="s">
        <v>9</v>
      </c>
      <c r="F88" s="166"/>
    </row>
    <row r="89" spans="1:6" ht="15" customHeight="1" x14ac:dyDescent="0.25">
      <c r="A89" s="163" t="s">
        <v>12</v>
      </c>
      <c r="B89" s="163"/>
      <c r="C89" s="163"/>
      <c r="D89" s="163"/>
      <c r="E89" s="163"/>
      <c r="F89" s="163"/>
    </row>
    <row r="90" spans="1:6" ht="15" customHeight="1" x14ac:dyDescent="0.25">
      <c r="A90" s="114" t="s">
        <v>13</v>
      </c>
      <c r="B90" s="115">
        <v>30</v>
      </c>
      <c r="C90" s="116">
        <v>3.24</v>
      </c>
      <c r="D90" s="116">
        <v>4.0999999999999996</v>
      </c>
      <c r="E90" s="116">
        <v>7</v>
      </c>
      <c r="F90" s="116">
        <v>77.900000000000006</v>
      </c>
    </row>
    <row r="91" spans="1:6" ht="22.5" x14ac:dyDescent="0.25">
      <c r="A91" s="114" t="s">
        <v>191</v>
      </c>
      <c r="B91" s="115">
        <v>200</v>
      </c>
      <c r="C91" s="116">
        <v>4</v>
      </c>
      <c r="D91" s="116">
        <v>5</v>
      </c>
      <c r="E91" s="116">
        <v>28</v>
      </c>
      <c r="F91" s="116">
        <v>173</v>
      </c>
    </row>
    <row r="92" spans="1:6" ht="15" customHeight="1" x14ac:dyDescent="0.25">
      <c r="A92" s="114" t="s">
        <v>100</v>
      </c>
      <c r="B92" s="115">
        <v>180</v>
      </c>
      <c r="C92" s="116">
        <v>3.8</v>
      </c>
      <c r="D92" s="116">
        <v>3.2</v>
      </c>
      <c r="E92" s="116">
        <v>15.6</v>
      </c>
      <c r="F92" s="116">
        <v>106.4</v>
      </c>
    </row>
    <row r="93" spans="1:6" ht="15" customHeight="1" x14ac:dyDescent="0.25">
      <c r="A93" s="117" t="s">
        <v>18</v>
      </c>
      <c r="B93" s="113">
        <f>SUM(B90:B92)</f>
        <v>410</v>
      </c>
      <c r="C93" s="118">
        <f>C90+C91+C92</f>
        <v>11.04</v>
      </c>
      <c r="D93" s="118">
        <f>D90+D91+D92</f>
        <v>12.3</v>
      </c>
      <c r="E93" s="118">
        <f>E90+E91+E92</f>
        <v>50.6</v>
      </c>
      <c r="F93" s="118">
        <f>F90+F91+F92</f>
        <v>357.3</v>
      </c>
    </row>
    <row r="94" spans="1:6" ht="15" customHeight="1" x14ac:dyDescent="0.25">
      <c r="A94" s="163" t="s">
        <v>19</v>
      </c>
      <c r="B94" s="163"/>
      <c r="C94" s="163"/>
      <c r="D94" s="163"/>
      <c r="E94" s="163"/>
      <c r="F94" s="163"/>
    </row>
    <row r="95" spans="1:6" ht="15" customHeight="1" x14ac:dyDescent="0.25">
      <c r="A95" s="114" t="s">
        <v>218</v>
      </c>
      <c r="B95" s="115">
        <v>100</v>
      </c>
      <c r="C95" s="116">
        <v>2.8</v>
      </c>
      <c r="D95" s="116">
        <v>3.1</v>
      </c>
      <c r="E95" s="116">
        <v>13.5</v>
      </c>
      <c r="F95" s="116">
        <v>93.1</v>
      </c>
    </row>
    <row r="96" spans="1:6" ht="15" customHeight="1" x14ac:dyDescent="0.25">
      <c r="A96" s="117" t="s">
        <v>18</v>
      </c>
      <c r="B96" s="113">
        <v>100</v>
      </c>
      <c r="C96" s="118">
        <f>C95</f>
        <v>2.8</v>
      </c>
      <c r="D96" s="118">
        <f>D95</f>
        <v>3.1</v>
      </c>
      <c r="E96" s="118">
        <f>E95</f>
        <v>13.5</v>
      </c>
      <c r="F96" s="118">
        <f>F95</f>
        <v>93.1</v>
      </c>
    </row>
    <row r="97" spans="1:6" ht="15" customHeight="1" x14ac:dyDescent="0.25">
      <c r="A97" s="163" t="s">
        <v>22</v>
      </c>
      <c r="B97" s="163"/>
      <c r="C97" s="163"/>
      <c r="D97" s="163"/>
      <c r="E97" s="163"/>
      <c r="F97" s="163"/>
    </row>
    <row r="98" spans="1:6" ht="15" customHeight="1" x14ac:dyDescent="0.25">
      <c r="A98" s="114" t="s">
        <v>103</v>
      </c>
      <c r="B98" s="115">
        <v>50</v>
      </c>
      <c r="C98" s="116">
        <v>0.8</v>
      </c>
      <c r="D98" s="116">
        <v>5</v>
      </c>
      <c r="E98" s="116">
        <v>8.5</v>
      </c>
      <c r="F98" s="116">
        <v>82.2</v>
      </c>
    </row>
    <row r="99" spans="1:6" ht="33.75" x14ac:dyDescent="0.25">
      <c r="A99" s="114" t="s">
        <v>213</v>
      </c>
      <c r="B99" s="115" t="s">
        <v>206</v>
      </c>
      <c r="C99" s="116">
        <v>5.6</v>
      </c>
      <c r="D99" s="116">
        <v>8.3000000000000007</v>
      </c>
      <c r="E99" s="116">
        <v>10.3</v>
      </c>
      <c r="F99" s="116">
        <v>138.30000000000001</v>
      </c>
    </row>
    <row r="100" spans="1:6" x14ac:dyDescent="0.25">
      <c r="A100" s="114" t="s">
        <v>106</v>
      </c>
      <c r="B100" s="115">
        <v>80</v>
      </c>
      <c r="C100" s="116">
        <v>6.1</v>
      </c>
      <c r="D100" s="116">
        <v>5.3</v>
      </c>
      <c r="E100" s="116">
        <v>20.100000000000001</v>
      </c>
      <c r="F100" s="116">
        <v>152.5</v>
      </c>
    </row>
    <row r="101" spans="1:6" ht="22.5" x14ac:dyDescent="0.25">
      <c r="A101" s="114" t="s">
        <v>107</v>
      </c>
      <c r="B101" s="115">
        <v>150</v>
      </c>
      <c r="C101" s="116">
        <v>2.5</v>
      </c>
      <c r="D101" s="116">
        <v>2</v>
      </c>
      <c r="E101" s="116">
        <v>9.8000000000000007</v>
      </c>
      <c r="F101" s="116">
        <v>67.2</v>
      </c>
    </row>
    <row r="102" spans="1:6" ht="15" customHeight="1" x14ac:dyDescent="0.25">
      <c r="A102" s="114" t="s">
        <v>153</v>
      </c>
      <c r="B102" s="115">
        <v>200</v>
      </c>
      <c r="C102" s="116">
        <v>0</v>
      </c>
      <c r="D102" s="116">
        <v>0</v>
      </c>
      <c r="E102" s="116">
        <v>10</v>
      </c>
      <c r="F102" s="116">
        <v>40</v>
      </c>
    </row>
    <row r="103" spans="1:6" ht="22.5" x14ac:dyDescent="0.25">
      <c r="A103" s="114" t="s">
        <v>184</v>
      </c>
      <c r="B103" s="115">
        <v>30</v>
      </c>
      <c r="C103" s="116">
        <v>2.04</v>
      </c>
      <c r="D103" s="116">
        <v>0.24</v>
      </c>
      <c r="E103" s="116">
        <v>12.7</v>
      </c>
      <c r="F103" s="116">
        <v>61.1</v>
      </c>
    </row>
    <row r="104" spans="1:6" ht="15" customHeight="1" x14ac:dyDescent="0.25">
      <c r="A104" s="114" t="s">
        <v>185</v>
      </c>
      <c r="B104" s="115">
        <v>30</v>
      </c>
      <c r="C104" s="116">
        <v>2.2999999999999998</v>
      </c>
      <c r="D104" s="116">
        <v>0.9</v>
      </c>
      <c r="E104" s="116">
        <v>15.5</v>
      </c>
      <c r="F104" s="116">
        <v>79.3</v>
      </c>
    </row>
    <row r="105" spans="1:6" ht="15" customHeight="1" x14ac:dyDescent="0.25">
      <c r="A105" s="117" t="s">
        <v>18</v>
      </c>
      <c r="B105" s="113">
        <v>726</v>
      </c>
      <c r="C105" s="118">
        <f>C98+C99+C100+C101+C102+C103+C104</f>
        <v>19.34</v>
      </c>
      <c r="D105" s="118">
        <f>D98+D99+D100+D101+D102+D103+D104</f>
        <v>21.74</v>
      </c>
      <c r="E105" s="118">
        <f>E98+E99+E100+E101+E102+E103+E104</f>
        <v>86.9</v>
      </c>
      <c r="F105" s="118">
        <f>F98+F99+F100+F101+F102+F103+F104</f>
        <v>620.59999999999991</v>
      </c>
    </row>
    <row r="106" spans="1:6" ht="15" customHeight="1" x14ac:dyDescent="0.25">
      <c r="A106" s="163" t="s">
        <v>217</v>
      </c>
      <c r="B106" s="163"/>
      <c r="C106" s="163"/>
      <c r="D106" s="163"/>
      <c r="E106" s="163"/>
      <c r="F106" s="163"/>
    </row>
    <row r="107" spans="1:6" ht="15" customHeight="1" x14ac:dyDescent="0.25">
      <c r="A107" s="114" t="s">
        <v>114</v>
      </c>
      <c r="B107" s="115">
        <v>175</v>
      </c>
      <c r="C107" s="116">
        <v>2.99</v>
      </c>
      <c r="D107" s="116">
        <v>3.05</v>
      </c>
      <c r="E107" s="116">
        <v>15.75</v>
      </c>
      <c r="F107" s="116">
        <v>102.41</v>
      </c>
    </row>
    <row r="108" spans="1:6" ht="15" customHeight="1" x14ac:dyDescent="0.25">
      <c r="A108" s="114" t="s">
        <v>115</v>
      </c>
      <c r="B108" s="115">
        <v>35</v>
      </c>
      <c r="C108" s="116">
        <v>0.9</v>
      </c>
      <c r="D108" s="116">
        <v>2.2999999999999998</v>
      </c>
      <c r="E108" s="116">
        <v>6.5</v>
      </c>
      <c r="F108" s="116">
        <v>50.3</v>
      </c>
    </row>
    <row r="109" spans="1:6" ht="15" customHeight="1" x14ac:dyDescent="0.25">
      <c r="A109" s="114" t="s">
        <v>36</v>
      </c>
      <c r="B109" s="119">
        <v>200</v>
      </c>
      <c r="C109" s="116">
        <v>2.9</v>
      </c>
      <c r="D109" s="116">
        <v>4</v>
      </c>
      <c r="E109" s="116">
        <v>9.6999999999999993</v>
      </c>
      <c r="F109" s="116">
        <v>86.4</v>
      </c>
    </row>
    <row r="110" spans="1:6" ht="15" customHeight="1" x14ac:dyDescent="0.25">
      <c r="A110" s="114" t="s">
        <v>112</v>
      </c>
      <c r="B110" s="115">
        <v>35</v>
      </c>
      <c r="C110" s="116">
        <v>2.7</v>
      </c>
      <c r="D110" s="116">
        <v>3.6</v>
      </c>
      <c r="E110" s="116">
        <v>25</v>
      </c>
      <c r="F110" s="116">
        <v>143.19999999999999</v>
      </c>
    </row>
    <row r="111" spans="1:6" ht="15" customHeight="1" x14ac:dyDescent="0.25">
      <c r="A111" s="114" t="s">
        <v>192</v>
      </c>
      <c r="B111" s="115">
        <v>100</v>
      </c>
      <c r="C111" s="116">
        <v>4.5</v>
      </c>
      <c r="D111" s="116">
        <v>5</v>
      </c>
      <c r="E111" s="116">
        <v>4.5</v>
      </c>
      <c r="F111" s="116">
        <v>81</v>
      </c>
    </row>
    <row r="112" spans="1:6" ht="15" customHeight="1" x14ac:dyDescent="0.25">
      <c r="A112" s="114" t="s">
        <v>185</v>
      </c>
      <c r="B112" s="115">
        <v>30</v>
      </c>
      <c r="C112" s="116">
        <v>2.2999999999999998</v>
      </c>
      <c r="D112" s="116">
        <v>0.9</v>
      </c>
      <c r="E112" s="116">
        <v>15.5</v>
      </c>
      <c r="F112" s="116">
        <v>79.3</v>
      </c>
    </row>
    <row r="113" spans="1:6" ht="15" customHeight="1" x14ac:dyDescent="0.25">
      <c r="A113" s="117" t="s">
        <v>18</v>
      </c>
      <c r="B113" s="113">
        <f>SUM(B107:B112)</f>
        <v>575</v>
      </c>
      <c r="C113" s="118">
        <f>SUM(C107:C112)</f>
        <v>16.29</v>
      </c>
      <c r="D113" s="118">
        <f>SUM(D107:D112)</f>
        <v>18.849999999999998</v>
      </c>
      <c r="E113" s="118">
        <f>SUM(E107:E112)</f>
        <v>76.95</v>
      </c>
      <c r="F113" s="118">
        <f>SUM(F107:F112)</f>
        <v>542.6099999999999</v>
      </c>
    </row>
    <row r="114" spans="1:6" ht="15" customHeight="1" x14ac:dyDescent="0.25">
      <c r="A114" s="164" t="s">
        <v>46</v>
      </c>
      <c r="B114" s="164"/>
      <c r="C114" s="118">
        <f>SUM(C93,C96,C105,C113)</f>
        <v>49.47</v>
      </c>
      <c r="D114" s="118">
        <f>SUM(D93,D96,D105,D113)</f>
        <v>55.989999999999995</v>
      </c>
      <c r="E114" s="118">
        <f>SUM(E93,E96,E105,E113)</f>
        <v>227.95</v>
      </c>
      <c r="F114" s="118">
        <f>SUM(F93,F96,F105,F113)</f>
        <v>1613.61</v>
      </c>
    </row>
    <row r="115" spans="1:6" ht="15" customHeight="1" x14ac:dyDescent="0.25">
      <c r="A115" s="163" t="s">
        <v>116</v>
      </c>
      <c r="B115" s="163"/>
      <c r="C115" s="163"/>
      <c r="D115" s="163"/>
      <c r="E115" s="163"/>
      <c r="F115" s="163"/>
    </row>
    <row r="116" spans="1:6" ht="15" customHeight="1" x14ac:dyDescent="0.25">
      <c r="A116" s="165" t="s">
        <v>2</v>
      </c>
      <c r="B116" s="165" t="s">
        <v>3</v>
      </c>
      <c r="C116" s="165" t="s">
        <v>4</v>
      </c>
      <c r="D116" s="165"/>
      <c r="E116" s="165"/>
      <c r="F116" s="166" t="s">
        <v>72</v>
      </c>
    </row>
    <row r="117" spans="1:6" ht="30" customHeight="1" x14ac:dyDescent="0.25">
      <c r="A117" s="165"/>
      <c r="B117" s="165"/>
      <c r="C117" s="113" t="s">
        <v>7</v>
      </c>
      <c r="D117" s="113" t="s">
        <v>8</v>
      </c>
      <c r="E117" s="113" t="s">
        <v>9</v>
      </c>
      <c r="F117" s="166"/>
    </row>
    <row r="118" spans="1:6" ht="15" customHeight="1" x14ac:dyDescent="0.25">
      <c r="A118" s="163" t="s">
        <v>12</v>
      </c>
      <c r="B118" s="163"/>
      <c r="C118" s="163"/>
      <c r="D118" s="163"/>
      <c r="E118" s="163"/>
      <c r="F118" s="163"/>
    </row>
    <row r="119" spans="1:6" ht="15" customHeight="1" x14ac:dyDescent="0.25">
      <c r="A119" s="114" t="s">
        <v>48</v>
      </c>
      <c r="B119" s="115">
        <v>40</v>
      </c>
      <c r="C119" s="116">
        <v>4.5199999999999996</v>
      </c>
      <c r="D119" s="116">
        <v>5.5</v>
      </c>
      <c r="E119" s="116">
        <v>13.3</v>
      </c>
      <c r="F119" s="116">
        <v>120.8</v>
      </c>
    </row>
    <row r="120" spans="1:6" ht="45" customHeight="1" x14ac:dyDescent="0.25">
      <c r="A120" s="114" t="s">
        <v>193</v>
      </c>
      <c r="B120" s="115">
        <v>200</v>
      </c>
      <c r="C120" s="116">
        <v>3.5</v>
      </c>
      <c r="D120" s="116">
        <v>4</v>
      </c>
      <c r="E120" s="116">
        <v>26.8</v>
      </c>
      <c r="F120" s="116">
        <v>157.19999999999999</v>
      </c>
    </row>
    <row r="121" spans="1:6" ht="15" customHeight="1" x14ac:dyDescent="0.25">
      <c r="A121" s="114" t="s">
        <v>50</v>
      </c>
      <c r="B121" s="115">
        <v>180</v>
      </c>
      <c r="C121" s="116">
        <v>3.2</v>
      </c>
      <c r="D121" s="116">
        <v>2.8</v>
      </c>
      <c r="E121" s="116">
        <v>13.6</v>
      </c>
      <c r="F121" s="116">
        <v>92.4</v>
      </c>
    </row>
    <row r="122" spans="1:6" ht="15" customHeight="1" x14ac:dyDescent="0.25">
      <c r="A122" s="117" t="s">
        <v>18</v>
      </c>
      <c r="B122" s="120">
        <f>B119+B120+B121</f>
        <v>420</v>
      </c>
      <c r="C122" s="118">
        <f>C119+C120+C121</f>
        <v>11.219999999999999</v>
      </c>
      <c r="D122" s="118">
        <f>D119+D120+D121</f>
        <v>12.3</v>
      </c>
      <c r="E122" s="118">
        <f>E119+E120+E121</f>
        <v>53.7</v>
      </c>
      <c r="F122" s="118">
        <f>F119+F120+F121</f>
        <v>370.4</v>
      </c>
    </row>
    <row r="123" spans="1:6" ht="15" customHeight="1" x14ac:dyDescent="0.25">
      <c r="A123" s="163" t="s">
        <v>19</v>
      </c>
      <c r="B123" s="163"/>
      <c r="C123" s="163"/>
      <c r="D123" s="163"/>
      <c r="E123" s="163"/>
      <c r="F123" s="163"/>
    </row>
    <row r="124" spans="1:6" ht="15" customHeight="1" x14ac:dyDescent="0.25">
      <c r="A124" s="114" t="s">
        <v>221</v>
      </c>
      <c r="B124" s="119">
        <v>100</v>
      </c>
      <c r="C124" s="116">
        <v>2.6</v>
      </c>
      <c r="D124" s="116">
        <v>2.9</v>
      </c>
      <c r="E124" s="116">
        <v>12.4</v>
      </c>
      <c r="F124" s="116">
        <v>86.1</v>
      </c>
    </row>
    <row r="125" spans="1:6" ht="15" customHeight="1" x14ac:dyDescent="0.25">
      <c r="A125" s="117" t="s">
        <v>18</v>
      </c>
      <c r="B125" s="120">
        <f>B124</f>
        <v>100</v>
      </c>
      <c r="C125" s="118">
        <f>C124</f>
        <v>2.6</v>
      </c>
      <c r="D125" s="118">
        <f>D124</f>
        <v>2.9</v>
      </c>
      <c r="E125" s="118">
        <f>E124</f>
        <v>12.4</v>
      </c>
      <c r="F125" s="118">
        <f>F124</f>
        <v>86.1</v>
      </c>
    </row>
    <row r="126" spans="1:6" ht="15" customHeight="1" x14ac:dyDescent="0.25">
      <c r="A126" s="163" t="s">
        <v>22</v>
      </c>
      <c r="B126" s="163"/>
      <c r="C126" s="163"/>
      <c r="D126" s="163"/>
      <c r="E126" s="163"/>
      <c r="F126" s="163"/>
    </row>
    <row r="127" spans="1:6" ht="15" customHeight="1" x14ac:dyDescent="0.25">
      <c r="A127" s="114" t="s">
        <v>194</v>
      </c>
      <c r="B127" s="115">
        <v>50</v>
      </c>
      <c r="C127" s="116">
        <v>5.0999999999999996</v>
      </c>
      <c r="D127" s="116">
        <v>4.5999999999999996</v>
      </c>
      <c r="E127" s="116">
        <v>0.3</v>
      </c>
      <c r="F127" s="116">
        <v>63</v>
      </c>
    </row>
    <row r="128" spans="1:6" ht="22.5" x14ac:dyDescent="0.25">
      <c r="A128" s="114" t="s">
        <v>195</v>
      </c>
      <c r="B128" s="115">
        <v>50</v>
      </c>
      <c r="C128" s="116">
        <v>2.35</v>
      </c>
      <c r="D128" s="116">
        <v>5.75</v>
      </c>
      <c r="E128" s="116">
        <v>12</v>
      </c>
      <c r="F128" s="116">
        <v>109.2</v>
      </c>
    </row>
    <row r="129" spans="1:6" ht="22.5" x14ac:dyDescent="0.25">
      <c r="A129" s="114" t="s">
        <v>196</v>
      </c>
      <c r="B129" s="115" t="s">
        <v>209</v>
      </c>
      <c r="C129" s="116">
        <v>4.4000000000000004</v>
      </c>
      <c r="D129" s="116">
        <v>2.2999999999999998</v>
      </c>
      <c r="E129" s="116">
        <v>13.5</v>
      </c>
      <c r="F129" s="116">
        <v>92.3</v>
      </c>
    </row>
    <row r="130" spans="1:6" ht="22.5" x14ac:dyDescent="0.25">
      <c r="A130" s="114" t="s">
        <v>197</v>
      </c>
      <c r="B130" s="115">
        <v>200</v>
      </c>
      <c r="C130" s="116">
        <v>5.4</v>
      </c>
      <c r="D130" s="116">
        <v>8.5</v>
      </c>
      <c r="E130" s="116">
        <v>32</v>
      </c>
      <c r="F130" s="116">
        <v>226.1</v>
      </c>
    </row>
    <row r="131" spans="1:6" ht="15" customHeight="1" x14ac:dyDescent="0.25">
      <c r="A131" s="114" t="s">
        <v>126</v>
      </c>
      <c r="B131" s="115">
        <v>180</v>
      </c>
      <c r="C131" s="116">
        <v>0.36</v>
      </c>
      <c r="D131" s="116">
        <v>0</v>
      </c>
      <c r="E131" s="116">
        <v>15</v>
      </c>
      <c r="F131" s="116">
        <v>61.4</v>
      </c>
    </row>
    <row r="132" spans="1:6" ht="22.5" x14ac:dyDescent="0.25">
      <c r="A132" s="114" t="s">
        <v>184</v>
      </c>
      <c r="B132" s="115">
        <v>15</v>
      </c>
      <c r="C132" s="116">
        <v>1.02</v>
      </c>
      <c r="D132" s="116">
        <v>0.12</v>
      </c>
      <c r="E132" s="116">
        <v>6.36</v>
      </c>
      <c r="F132" s="116">
        <v>30.6</v>
      </c>
    </row>
    <row r="133" spans="1:6" ht="15" customHeight="1" x14ac:dyDescent="0.25">
      <c r="A133" s="114" t="s">
        <v>185</v>
      </c>
      <c r="B133" s="115">
        <v>15</v>
      </c>
      <c r="C133" s="115">
        <v>1.08</v>
      </c>
      <c r="D133" s="116">
        <v>0.5</v>
      </c>
      <c r="E133" s="116">
        <v>7.7</v>
      </c>
      <c r="F133" s="116">
        <v>39.6</v>
      </c>
    </row>
    <row r="134" spans="1:6" ht="15" customHeight="1" x14ac:dyDescent="0.25">
      <c r="A134" s="117" t="s">
        <v>18</v>
      </c>
      <c r="B134" s="113">
        <v>710</v>
      </c>
      <c r="C134" s="118">
        <f>SUM(C127:C133)</f>
        <v>19.71</v>
      </c>
      <c r="D134" s="118">
        <f>SUM(D127:D133)</f>
        <v>21.77</v>
      </c>
      <c r="E134" s="118">
        <f>SUM(E127:E133)</f>
        <v>86.86</v>
      </c>
      <c r="F134" s="118">
        <f>SUM(F127:F133)</f>
        <v>622.20000000000005</v>
      </c>
    </row>
    <row r="135" spans="1:6" ht="15" customHeight="1" x14ac:dyDescent="0.25">
      <c r="A135" s="163" t="s">
        <v>217</v>
      </c>
      <c r="B135" s="163"/>
      <c r="C135" s="163"/>
      <c r="D135" s="163"/>
      <c r="E135" s="163"/>
      <c r="F135" s="163"/>
    </row>
    <row r="136" spans="1:6" ht="15" customHeight="1" x14ac:dyDescent="0.25">
      <c r="A136" s="114" t="s">
        <v>80</v>
      </c>
      <c r="B136" s="115">
        <v>50</v>
      </c>
      <c r="C136" s="115">
        <v>0.4</v>
      </c>
      <c r="D136" s="116">
        <v>0</v>
      </c>
      <c r="E136" s="116">
        <v>1.3</v>
      </c>
      <c r="F136" s="116">
        <v>6.8</v>
      </c>
    </row>
    <row r="137" spans="1:6" ht="22.5" x14ac:dyDescent="0.25">
      <c r="A137" s="114" t="s">
        <v>198</v>
      </c>
      <c r="B137" s="115">
        <v>200</v>
      </c>
      <c r="C137" s="116">
        <v>7.6</v>
      </c>
      <c r="D137" s="116">
        <v>10.5</v>
      </c>
      <c r="E137" s="116">
        <v>26.25</v>
      </c>
      <c r="F137" s="116">
        <v>229.9</v>
      </c>
    </row>
    <row r="138" spans="1:6" x14ac:dyDescent="0.25">
      <c r="A138" s="114" t="s">
        <v>15</v>
      </c>
      <c r="B138" s="115" t="s">
        <v>16</v>
      </c>
      <c r="C138" s="116">
        <v>0.12</v>
      </c>
      <c r="D138" s="116">
        <v>0</v>
      </c>
      <c r="E138" s="116">
        <v>8.52</v>
      </c>
      <c r="F138" s="116">
        <v>36</v>
      </c>
    </row>
    <row r="139" spans="1:6" ht="22.5" x14ac:dyDescent="0.25">
      <c r="A139" s="114" t="s">
        <v>184</v>
      </c>
      <c r="B139" s="115">
        <v>15</v>
      </c>
      <c r="C139" s="116">
        <v>1.02</v>
      </c>
      <c r="D139" s="116">
        <v>0.12</v>
      </c>
      <c r="E139" s="116">
        <v>6.36</v>
      </c>
      <c r="F139" s="116">
        <v>30.6</v>
      </c>
    </row>
    <row r="140" spans="1:6" x14ac:dyDescent="0.25">
      <c r="A140" s="114" t="s">
        <v>128</v>
      </c>
      <c r="B140" s="115">
        <v>70</v>
      </c>
      <c r="C140" s="116">
        <v>6.3</v>
      </c>
      <c r="D140" s="116">
        <v>6.72</v>
      </c>
      <c r="E140" s="116">
        <v>33.6</v>
      </c>
      <c r="F140" s="116">
        <v>219.46</v>
      </c>
    </row>
    <row r="141" spans="1:6" ht="15" customHeight="1" x14ac:dyDescent="0.25">
      <c r="A141" s="117" t="s">
        <v>18</v>
      </c>
      <c r="B141" s="113">
        <f>SUM(B136:B140,180,6,7)</f>
        <v>528</v>
      </c>
      <c r="C141" s="118">
        <f>SUM(C136:C140)</f>
        <v>15.439999999999998</v>
      </c>
      <c r="D141" s="118">
        <f>SUM(D136:D140)</f>
        <v>17.34</v>
      </c>
      <c r="E141" s="118">
        <f>SUM(E136:E140)</f>
        <v>76.03</v>
      </c>
      <c r="F141" s="118">
        <f>SUM(F136:F140)</f>
        <v>522.7600000000001</v>
      </c>
    </row>
    <row r="142" spans="1:6" ht="15" customHeight="1" x14ac:dyDescent="0.25">
      <c r="A142" s="164" t="s">
        <v>46</v>
      </c>
      <c r="B142" s="164"/>
      <c r="C142" s="118">
        <f>SUM(C122,C125,C134,C141)</f>
        <v>48.97</v>
      </c>
      <c r="D142" s="118">
        <f>SUM(D122,D125,D134,D141)</f>
        <v>54.31</v>
      </c>
      <c r="E142" s="118">
        <f>SUM(E122,E125,E134,E141)</f>
        <v>228.99</v>
      </c>
      <c r="F142" s="118">
        <f>SUM(F122,F125,F134,F141)</f>
        <v>1601.46</v>
      </c>
    </row>
    <row r="143" spans="1:6" ht="15" customHeight="1" x14ac:dyDescent="0.25">
      <c r="A143" s="163" t="s">
        <v>131</v>
      </c>
      <c r="B143" s="163"/>
      <c r="C143" s="163"/>
      <c r="D143" s="163"/>
      <c r="E143" s="163"/>
      <c r="F143" s="163"/>
    </row>
    <row r="144" spans="1:6" ht="15" customHeight="1" x14ac:dyDescent="0.25">
      <c r="A144" s="165" t="s">
        <v>2</v>
      </c>
      <c r="B144" s="165" t="s">
        <v>3</v>
      </c>
      <c r="C144" s="165" t="s">
        <v>4</v>
      </c>
      <c r="D144" s="165"/>
      <c r="E144" s="165"/>
      <c r="F144" s="168" t="s">
        <v>72</v>
      </c>
    </row>
    <row r="145" spans="1:6" ht="30" customHeight="1" x14ac:dyDescent="0.25">
      <c r="A145" s="165"/>
      <c r="B145" s="165"/>
      <c r="C145" s="113" t="s">
        <v>7</v>
      </c>
      <c r="D145" s="113" t="s">
        <v>8</v>
      </c>
      <c r="E145" s="113" t="s">
        <v>9</v>
      </c>
      <c r="F145" s="168"/>
    </row>
    <row r="146" spans="1:6" ht="15" customHeight="1" x14ac:dyDescent="0.25">
      <c r="A146" s="163" t="s">
        <v>12</v>
      </c>
      <c r="B146" s="163"/>
      <c r="C146" s="163"/>
      <c r="D146" s="163"/>
      <c r="E146" s="163"/>
      <c r="F146" s="163"/>
    </row>
    <row r="147" spans="1:6" ht="15" customHeight="1" x14ac:dyDescent="0.25">
      <c r="A147" s="114" t="s">
        <v>73</v>
      </c>
      <c r="B147" s="115">
        <v>30</v>
      </c>
      <c r="C147" s="116">
        <v>1.4</v>
      </c>
      <c r="D147" s="116">
        <v>2.1</v>
      </c>
      <c r="E147" s="116">
        <v>15.8</v>
      </c>
      <c r="F147" s="116">
        <v>87.7</v>
      </c>
    </row>
    <row r="148" spans="1:6" ht="22.5" x14ac:dyDescent="0.25">
      <c r="A148" s="114" t="s">
        <v>199</v>
      </c>
      <c r="B148" s="115">
        <v>200</v>
      </c>
      <c r="C148" s="116">
        <v>6.2</v>
      </c>
      <c r="D148" s="116">
        <v>7.4</v>
      </c>
      <c r="E148" s="116">
        <v>25</v>
      </c>
      <c r="F148" s="116">
        <v>191.4</v>
      </c>
    </row>
    <row r="149" spans="1:6" ht="22.5" x14ac:dyDescent="0.25">
      <c r="A149" s="114" t="s">
        <v>76</v>
      </c>
      <c r="B149" s="115">
        <v>180</v>
      </c>
      <c r="C149" s="116">
        <v>2.8</v>
      </c>
      <c r="D149" s="116">
        <v>2.4</v>
      </c>
      <c r="E149" s="116">
        <v>13.7</v>
      </c>
      <c r="F149" s="116">
        <v>87.6</v>
      </c>
    </row>
    <row r="150" spans="1:6" ht="15" customHeight="1" x14ac:dyDescent="0.25">
      <c r="A150" s="117" t="s">
        <v>18</v>
      </c>
      <c r="B150" s="120">
        <f>SUM(B147:B149)</f>
        <v>410</v>
      </c>
      <c r="C150" s="118">
        <f>C147+C148+C149</f>
        <v>10.399999999999999</v>
      </c>
      <c r="D150" s="118">
        <f>D147+D148+D149</f>
        <v>11.9</v>
      </c>
      <c r="E150" s="118">
        <f>E147+E148+E149</f>
        <v>54.5</v>
      </c>
      <c r="F150" s="118">
        <f>F147+F148+F149</f>
        <v>366.70000000000005</v>
      </c>
    </row>
    <row r="151" spans="1:6" ht="15" customHeight="1" x14ac:dyDescent="0.25">
      <c r="A151" s="163" t="s">
        <v>19</v>
      </c>
      <c r="B151" s="163"/>
      <c r="C151" s="163"/>
      <c r="D151" s="163"/>
      <c r="E151" s="163"/>
      <c r="F151" s="163"/>
    </row>
    <row r="152" spans="1:6" ht="15" customHeight="1" x14ac:dyDescent="0.25">
      <c r="A152" s="114" t="s">
        <v>133</v>
      </c>
      <c r="B152" s="115">
        <v>180</v>
      </c>
      <c r="C152" s="116">
        <v>2.74</v>
      </c>
      <c r="D152" s="116">
        <v>2.91</v>
      </c>
      <c r="E152" s="116">
        <v>12.57</v>
      </c>
      <c r="F152" s="116">
        <v>87.4</v>
      </c>
    </row>
    <row r="153" spans="1:6" ht="15" customHeight="1" x14ac:dyDescent="0.25">
      <c r="A153" s="117" t="s">
        <v>18</v>
      </c>
      <c r="B153" s="120">
        <f>B152</f>
        <v>180</v>
      </c>
      <c r="C153" s="118">
        <f>C152</f>
        <v>2.74</v>
      </c>
      <c r="D153" s="118">
        <f t="shared" ref="D153:F153" si="1">D152</f>
        <v>2.91</v>
      </c>
      <c r="E153" s="118">
        <f t="shared" si="1"/>
        <v>12.57</v>
      </c>
      <c r="F153" s="118">
        <f t="shared" si="1"/>
        <v>87.4</v>
      </c>
    </row>
    <row r="154" spans="1:6" ht="15" customHeight="1" x14ac:dyDescent="0.25">
      <c r="A154" s="167" t="s">
        <v>22</v>
      </c>
      <c r="B154" s="167"/>
      <c r="C154" s="167"/>
      <c r="D154" s="167"/>
      <c r="E154" s="167"/>
      <c r="F154" s="167"/>
    </row>
    <row r="155" spans="1:6" ht="15" customHeight="1" x14ac:dyDescent="0.25">
      <c r="A155" s="114" t="s">
        <v>80</v>
      </c>
      <c r="B155" s="115">
        <v>50</v>
      </c>
      <c r="C155" s="115">
        <v>0.4</v>
      </c>
      <c r="D155" s="116">
        <v>0</v>
      </c>
      <c r="E155" s="116">
        <v>1.3</v>
      </c>
      <c r="F155" s="116">
        <v>6.8</v>
      </c>
    </row>
    <row r="156" spans="1:6" ht="22.5" x14ac:dyDescent="0.25">
      <c r="A156" s="114" t="s">
        <v>134</v>
      </c>
      <c r="B156" s="115" t="s">
        <v>210</v>
      </c>
      <c r="C156" s="116">
        <v>3.6</v>
      </c>
      <c r="D156" s="116">
        <v>3.9</v>
      </c>
      <c r="E156" s="116">
        <v>20</v>
      </c>
      <c r="F156" s="116">
        <v>129.5</v>
      </c>
    </row>
    <row r="157" spans="1:6" ht="22.5" x14ac:dyDescent="0.25">
      <c r="A157" s="114" t="s">
        <v>200</v>
      </c>
      <c r="B157" s="115">
        <v>80</v>
      </c>
      <c r="C157" s="116">
        <v>8.5</v>
      </c>
      <c r="D157" s="116">
        <v>16.100000000000001</v>
      </c>
      <c r="E157" s="116">
        <v>7.9</v>
      </c>
      <c r="F157" s="116">
        <v>210.5</v>
      </c>
    </row>
    <row r="158" spans="1:6" ht="15" customHeight="1" x14ac:dyDescent="0.25">
      <c r="A158" s="114" t="s">
        <v>137</v>
      </c>
      <c r="B158" s="115">
        <v>130</v>
      </c>
      <c r="C158" s="116">
        <v>1.84</v>
      </c>
      <c r="D158" s="116">
        <v>0.1</v>
      </c>
      <c r="E158" s="116">
        <v>8.5</v>
      </c>
      <c r="F158" s="116">
        <v>42.3</v>
      </c>
    </row>
    <row r="159" spans="1:6" ht="15" customHeight="1" x14ac:dyDescent="0.25">
      <c r="A159" s="114" t="s">
        <v>138</v>
      </c>
      <c r="B159" s="115">
        <v>180</v>
      </c>
      <c r="C159" s="116">
        <v>0.12</v>
      </c>
      <c r="D159" s="116">
        <v>0.12</v>
      </c>
      <c r="E159" s="116">
        <v>22.7</v>
      </c>
      <c r="F159" s="116">
        <v>92.4</v>
      </c>
    </row>
    <row r="160" spans="1:6" ht="22.5" x14ac:dyDescent="0.25">
      <c r="A160" s="114" t="s">
        <v>184</v>
      </c>
      <c r="B160" s="115">
        <v>30</v>
      </c>
      <c r="C160" s="116">
        <v>2.04</v>
      </c>
      <c r="D160" s="116">
        <v>0.24</v>
      </c>
      <c r="E160" s="116">
        <v>12.7</v>
      </c>
      <c r="F160" s="116">
        <v>61.1</v>
      </c>
    </row>
    <row r="161" spans="1:6" ht="15" customHeight="1" x14ac:dyDescent="0.25">
      <c r="A161" s="114" t="s">
        <v>185</v>
      </c>
      <c r="B161" s="115">
        <v>35</v>
      </c>
      <c r="C161" s="116">
        <v>2.63</v>
      </c>
      <c r="D161" s="116">
        <v>1.05</v>
      </c>
      <c r="E161" s="116">
        <v>18.100000000000001</v>
      </c>
      <c r="F161" s="116">
        <v>92.4</v>
      </c>
    </row>
    <row r="162" spans="1:6" ht="15" customHeight="1" x14ac:dyDescent="0.25">
      <c r="A162" s="117" t="s">
        <v>18</v>
      </c>
      <c r="B162" s="113">
        <v>705</v>
      </c>
      <c r="C162" s="118">
        <f>C155+C156+C157+C158+C159+C160+C161</f>
        <v>19.13</v>
      </c>
      <c r="D162" s="118">
        <f>D155+D156+D157+D158+D159+D160+D161</f>
        <v>21.51</v>
      </c>
      <c r="E162" s="118">
        <f>E155+E156+E157+E158+E159+E160+E161</f>
        <v>91.200000000000017</v>
      </c>
      <c r="F162" s="118">
        <f>F155+F156+F157+F158+F159+F160+F161</f>
        <v>635</v>
      </c>
    </row>
    <row r="163" spans="1:6" ht="15" customHeight="1" x14ac:dyDescent="0.25">
      <c r="A163" s="163" t="s">
        <v>217</v>
      </c>
      <c r="B163" s="163"/>
      <c r="C163" s="163"/>
      <c r="D163" s="163"/>
      <c r="E163" s="163"/>
      <c r="F163" s="163"/>
    </row>
    <row r="164" spans="1:6" ht="22.5" x14ac:dyDescent="0.25">
      <c r="A164" s="114" t="s">
        <v>211</v>
      </c>
      <c r="B164" s="115">
        <v>70</v>
      </c>
      <c r="C164" s="116">
        <v>5.86</v>
      </c>
      <c r="D164" s="116">
        <v>6.08</v>
      </c>
      <c r="E164" s="116">
        <v>14.4</v>
      </c>
      <c r="F164" s="116">
        <v>133.56</v>
      </c>
    </row>
    <row r="165" spans="1:6" x14ac:dyDescent="0.25">
      <c r="A165" s="114" t="s">
        <v>187</v>
      </c>
      <c r="B165" s="115">
        <v>150</v>
      </c>
      <c r="C165" s="116">
        <v>0.33</v>
      </c>
      <c r="D165" s="116">
        <v>4.87</v>
      </c>
      <c r="E165" s="116">
        <v>20.5</v>
      </c>
      <c r="F165" s="116">
        <v>127.2</v>
      </c>
    </row>
    <row r="166" spans="1:6" x14ac:dyDescent="0.25">
      <c r="A166" s="114" t="s">
        <v>67</v>
      </c>
      <c r="B166" s="115">
        <v>180</v>
      </c>
      <c r="C166" s="116">
        <v>0.4</v>
      </c>
      <c r="D166" s="116">
        <v>0.1</v>
      </c>
      <c r="E166" s="116">
        <v>7.1</v>
      </c>
      <c r="F166" s="116">
        <v>30.9</v>
      </c>
    </row>
    <row r="167" spans="1:6" ht="22.5" x14ac:dyDescent="0.25">
      <c r="A167" s="114" t="s">
        <v>184</v>
      </c>
      <c r="B167" s="115">
        <v>30</v>
      </c>
      <c r="C167" s="116">
        <v>2.04</v>
      </c>
      <c r="D167" s="116">
        <v>0.24</v>
      </c>
      <c r="E167" s="116">
        <v>12.7</v>
      </c>
      <c r="F167" s="116">
        <v>61.1</v>
      </c>
    </row>
    <row r="168" spans="1:6" x14ac:dyDescent="0.25">
      <c r="A168" s="114" t="s">
        <v>185</v>
      </c>
      <c r="B168" s="115">
        <v>30</v>
      </c>
      <c r="C168" s="116">
        <v>2.2999999999999998</v>
      </c>
      <c r="D168" s="116">
        <v>0.9</v>
      </c>
      <c r="E168" s="116">
        <v>15.5</v>
      </c>
      <c r="F168" s="116">
        <v>79.3</v>
      </c>
    </row>
    <row r="169" spans="1:6" ht="15" customHeight="1" x14ac:dyDescent="0.25">
      <c r="A169" s="114" t="s">
        <v>192</v>
      </c>
      <c r="B169" s="115">
        <v>100</v>
      </c>
      <c r="C169" s="116">
        <v>4.5</v>
      </c>
      <c r="D169" s="116">
        <v>5</v>
      </c>
      <c r="E169" s="116">
        <v>4.5</v>
      </c>
      <c r="F169" s="116">
        <v>81</v>
      </c>
    </row>
    <row r="170" spans="1:6" ht="15" customHeight="1" x14ac:dyDescent="0.25">
      <c r="A170" s="117" t="s">
        <v>18</v>
      </c>
      <c r="B170" s="113">
        <f>SUM(B164:B169,180,15)</f>
        <v>755</v>
      </c>
      <c r="C170" s="118">
        <f>SUM(C164:C169)</f>
        <v>15.43</v>
      </c>
      <c r="D170" s="118">
        <f t="shared" ref="D170:F170" si="2">SUM(D164:D169)</f>
        <v>17.189999999999998</v>
      </c>
      <c r="E170" s="118">
        <f t="shared" si="2"/>
        <v>74.7</v>
      </c>
      <c r="F170" s="118">
        <f t="shared" si="2"/>
        <v>513.05999999999995</v>
      </c>
    </row>
    <row r="171" spans="1:6" ht="15" customHeight="1" x14ac:dyDescent="0.25">
      <c r="A171" s="164" t="s">
        <v>46</v>
      </c>
      <c r="B171" s="164"/>
      <c r="C171" s="118">
        <f>SUM(C150,C153,C162,C170)</f>
        <v>47.699999999999996</v>
      </c>
      <c r="D171" s="118">
        <f>SUM(D150,D153,D162,D170)</f>
        <v>53.51</v>
      </c>
      <c r="E171" s="118">
        <f>SUM(E150,E153,E162,E170)</f>
        <v>232.97000000000003</v>
      </c>
      <c r="F171" s="118">
        <f>SUM(F150,F153,F162,F170)</f>
        <v>1602.1599999999999</v>
      </c>
    </row>
    <row r="172" spans="1:6" ht="15" customHeight="1" x14ac:dyDescent="0.25">
      <c r="A172" s="163" t="s">
        <v>146</v>
      </c>
      <c r="B172" s="163"/>
      <c r="C172" s="163"/>
      <c r="D172" s="163"/>
      <c r="E172" s="163"/>
      <c r="F172" s="163"/>
    </row>
    <row r="173" spans="1:6" ht="15" customHeight="1" x14ac:dyDescent="0.25">
      <c r="A173" s="165" t="s">
        <v>2</v>
      </c>
      <c r="B173" s="165" t="s">
        <v>3</v>
      </c>
      <c r="C173" s="165" t="s">
        <v>4</v>
      </c>
      <c r="D173" s="165"/>
      <c r="E173" s="165"/>
      <c r="F173" s="166" t="s">
        <v>72</v>
      </c>
    </row>
    <row r="174" spans="1:6" ht="30" customHeight="1" x14ac:dyDescent="0.25">
      <c r="A174" s="165"/>
      <c r="B174" s="165"/>
      <c r="C174" s="113" t="s">
        <v>7</v>
      </c>
      <c r="D174" s="113" t="s">
        <v>8</v>
      </c>
      <c r="E174" s="113" t="s">
        <v>9</v>
      </c>
      <c r="F174" s="166"/>
    </row>
    <row r="175" spans="1:6" ht="15" customHeight="1" x14ac:dyDescent="0.25">
      <c r="A175" s="163" t="s">
        <v>12</v>
      </c>
      <c r="B175" s="163"/>
      <c r="C175" s="163"/>
      <c r="D175" s="163"/>
      <c r="E175" s="163"/>
      <c r="F175" s="163"/>
    </row>
    <row r="176" spans="1:6" ht="15" customHeight="1" x14ac:dyDescent="0.25">
      <c r="A176" s="114" t="s">
        <v>13</v>
      </c>
      <c r="B176" s="115">
        <v>30</v>
      </c>
      <c r="C176" s="116">
        <v>3.24</v>
      </c>
      <c r="D176" s="116">
        <v>4.0999999999999996</v>
      </c>
      <c r="E176" s="116">
        <v>7</v>
      </c>
      <c r="F176" s="116">
        <v>77.900000000000006</v>
      </c>
    </row>
    <row r="177" spans="1:6" ht="22.5" x14ac:dyDescent="0.25">
      <c r="A177" s="114" t="s">
        <v>74</v>
      </c>
      <c r="B177" s="115">
        <v>50</v>
      </c>
      <c r="C177" s="116">
        <v>1.5</v>
      </c>
      <c r="D177" s="116">
        <v>1</v>
      </c>
      <c r="E177" s="116">
        <v>6</v>
      </c>
      <c r="F177" s="116">
        <v>39</v>
      </c>
    </row>
    <row r="178" spans="1:6" ht="15" customHeight="1" x14ac:dyDescent="0.25">
      <c r="A178" s="114" t="s">
        <v>75</v>
      </c>
      <c r="B178" s="115">
        <v>150</v>
      </c>
      <c r="C178" s="116">
        <v>5.4</v>
      </c>
      <c r="D178" s="116">
        <v>7</v>
      </c>
      <c r="E178" s="116">
        <v>15</v>
      </c>
      <c r="F178" s="116">
        <v>144.6</v>
      </c>
    </row>
    <row r="179" spans="1:6" ht="22.5" x14ac:dyDescent="0.25">
      <c r="A179" s="114" t="s">
        <v>59</v>
      </c>
      <c r="B179" s="115">
        <v>180</v>
      </c>
      <c r="C179" s="116">
        <v>0.6</v>
      </c>
      <c r="D179" s="116">
        <v>0.24</v>
      </c>
      <c r="E179" s="116">
        <v>22</v>
      </c>
      <c r="F179" s="116">
        <v>92.6</v>
      </c>
    </row>
    <row r="180" spans="1:6" ht="15" customHeight="1" x14ac:dyDescent="0.25">
      <c r="A180" s="117" t="s">
        <v>18</v>
      </c>
      <c r="B180" s="120">
        <f>B176+B177+B178+B179</f>
        <v>410</v>
      </c>
      <c r="C180" s="118">
        <f>C176+C177+C178+C179</f>
        <v>10.74</v>
      </c>
      <c r="D180" s="118">
        <f>D176+D177+D178+D179</f>
        <v>12.34</v>
      </c>
      <c r="E180" s="118">
        <f>E176+E177+E178+E179</f>
        <v>50</v>
      </c>
      <c r="F180" s="118">
        <f>F176+F177+F178+F179</f>
        <v>354.1</v>
      </c>
    </row>
    <row r="181" spans="1:6" ht="15" customHeight="1" x14ac:dyDescent="0.25">
      <c r="A181" s="163" t="s">
        <v>19</v>
      </c>
      <c r="B181" s="163"/>
      <c r="C181" s="163"/>
      <c r="D181" s="163"/>
      <c r="E181" s="163"/>
      <c r="F181" s="163"/>
    </row>
    <row r="182" spans="1:6" ht="15" customHeight="1" x14ac:dyDescent="0.25">
      <c r="A182" s="114" t="s">
        <v>221</v>
      </c>
      <c r="B182" s="119">
        <v>100</v>
      </c>
      <c r="C182" s="116">
        <v>2.6</v>
      </c>
      <c r="D182" s="116">
        <v>2.9</v>
      </c>
      <c r="E182" s="116">
        <v>12.4</v>
      </c>
      <c r="F182" s="116">
        <v>86.1</v>
      </c>
    </row>
    <row r="183" spans="1:6" ht="15" customHeight="1" x14ac:dyDescent="0.25">
      <c r="A183" s="117" t="s">
        <v>18</v>
      </c>
      <c r="B183" s="113">
        <v>100</v>
      </c>
      <c r="C183" s="118">
        <f>C182</f>
        <v>2.6</v>
      </c>
      <c r="D183" s="118">
        <f>D182</f>
        <v>2.9</v>
      </c>
      <c r="E183" s="118">
        <f>E182</f>
        <v>12.4</v>
      </c>
      <c r="F183" s="118">
        <f>F182</f>
        <v>86.1</v>
      </c>
    </row>
    <row r="184" spans="1:6" ht="15" customHeight="1" x14ac:dyDescent="0.25">
      <c r="A184" s="163" t="s">
        <v>22</v>
      </c>
      <c r="B184" s="163"/>
      <c r="C184" s="163"/>
      <c r="D184" s="163"/>
      <c r="E184" s="163"/>
      <c r="F184" s="163"/>
    </row>
    <row r="185" spans="1:6" ht="15" customHeight="1" x14ac:dyDescent="0.25">
      <c r="A185" s="114" t="s">
        <v>147</v>
      </c>
      <c r="B185" s="115">
        <v>50</v>
      </c>
      <c r="C185" s="116">
        <v>0.43</v>
      </c>
      <c r="D185" s="116">
        <v>2</v>
      </c>
      <c r="E185" s="116">
        <v>3.94</v>
      </c>
      <c r="F185" s="116">
        <v>35.5</v>
      </c>
    </row>
    <row r="186" spans="1:6" ht="33.75" x14ac:dyDescent="0.25">
      <c r="A186" s="114" t="s">
        <v>222</v>
      </c>
      <c r="B186" s="115" t="s">
        <v>208</v>
      </c>
      <c r="C186" s="116">
        <v>4.5</v>
      </c>
      <c r="D186" s="116">
        <v>6.2</v>
      </c>
      <c r="E186" s="116">
        <v>12.4</v>
      </c>
      <c r="F186" s="116">
        <v>123.4</v>
      </c>
    </row>
    <row r="187" spans="1:6" ht="22.5" x14ac:dyDescent="0.25">
      <c r="A187" s="114" t="s">
        <v>201</v>
      </c>
      <c r="B187" s="115">
        <v>70</v>
      </c>
      <c r="C187" s="116">
        <v>8</v>
      </c>
      <c r="D187" s="116">
        <v>3.2</v>
      </c>
      <c r="E187" s="116">
        <v>15.8</v>
      </c>
      <c r="F187" s="116">
        <v>124</v>
      </c>
    </row>
    <row r="188" spans="1:6" ht="15" customHeight="1" x14ac:dyDescent="0.25">
      <c r="A188" s="114" t="s">
        <v>150</v>
      </c>
      <c r="B188" s="115">
        <v>150</v>
      </c>
      <c r="C188" s="116">
        <v>2.4</v>
      </c>
      <c r="D188" s="116">
        <v>7.6</v>
      </c>
      <c r="E188" s="116">
        <v>22</v>
      </c>
      <c r="F188" s="116">
        <v>166</v>
      </c>
    </row>
    <row r="189" spans="1:6" ht="15" customHeight="1" x14ac:dyDescent="0.25">
      <c r="A189" s="114" t="s">
        <v>110</v>
      </c>
      <c r="B189" s="115">
        <v>180</v>
      </c>
      <c r="C189" s="116">
        <v>0.36</v>
      </c>
      <c r="D189" s="116">
        <v>0.1</v>
      </c>
      <c r="E189" s="116">
        <v>10</v>
      </c>
      <c r="F189" s="116">
        <v>42.3</v>
      </c>
    </row>
    <row r="190" spans="1:6" ht="22.5" x14ac:dyDescent="0.25">
      <c r="A190" s="114" t="s">
        <v>184</v>
      </c>
      <c r="B190" s="119">
        <v>25</v>
      </c>
      <c r="C190" s="116">
        <v>1.7</v>
      </c>
      <c r="D190" s="116">
        <v>0.2</v>
      </c>
      <c r="E190" s="116">
        <v>10.6</v>
      </c>
      <c r="F190" s="116">
        <v>51</v>
      </c>
    </row>
    <row r="191" spans="1:6" ht="15" customHeight="1" x14ac:dyDescent="0.25">
      <c r="A191" s="114" t="s">
        <v>185</v>
      </c>
      <c r="B191" s="115">
        <v>25</v>
      </c>
      <c r="C191" s="116">
        <v>1.8</v>
      </c>
      <c r="D191" s="116">
        <v>0.8</v>
      </c>
      <c r="E191" s="116">
        <v>12.8</v>
      </c>
      <c r="F191" s="116">
        <v>65.5</v>
      </c>
    </row>
    <row r="192" spans="1:6" ht="15" customHeight="1" x14ac:dyDescent="0.25">
      <c r="A192" s="117" t="s">
        <v>18</v>
      </c>
      <c r="B192" s="113">
        <v>700</v>
      </c>
      <c r="C192" s="118">
        <f>C185+C186+C187+C188+C189+C190+C191</f>
        <v>19.190000000000001</v>
      </c>
      <c r="D192" s="118">
        <f>D185+D186+D187+D188+D189+D190+D191</f>
        <v>20.100000000000001</v>
      </c>
      <c r="E192" s="118">
        <f>E185+E186+E187+E188+E189+E190+E191</f>
        <v>87.539999999999992</v>
      </c>
      <c r="F192" s="118">
        <f>F185+F186+F187+F188+F189+F190+F191</f>
        <v>607.70000000000005</v>
      </c>
    </row>
    <row r="193" spans="1:6" ht="15" customHeight="1" x14ac:dyDescent="0.25">
      <c r="A193" s="163" t="s">
        <v>217</v>
      </c>
      <c r="B193" s="163"/>
      <c r="C193" s="163"/>
      <c r="D193" s="163"/>
      <c r="E193" s="163"/>
      <c r="F193" s="163"/>
    </row>
    <row r="194" spans="1:6" ht="15" customHeight="1" x14ac:dyDescent="0.25">
      <c r="A194" s="114" t="s">
        <v>214</v>
      </c>
      <c r="B194" s="115">
        <v>70</v>
      </c>
      <c r="C194" s="116">
        <v>5</v>
      </c>
      <c r="D194" s="116">
        <v>9</v>
      </c>
      <c r="E194" s="116">
        <v>7.3</v>
      </c>
      <c r="F194" s="116">
        <v>130.19999999999999</v>
      </c>
    </row>
    <row r="195" spans="1:6" ht="22.5" x14ac:dyDescent="0.25">
      <c r="A195" s="114" t="s">
        <v>107</v>
      </c>
      <c r="B195" s="115">
        <v>150</v>
      </c>
      <c r="C195" s="116">
        <v>2.5</v>
      </c>
      <c r="D195" s="116">
        <v>2</v>
      </c>
      <c r="E195" s="116">
        <v>9.8000000000000007</v>
      </c>
      <c r="F195" s="116">
        <v>67.2</v>
      </c>
    </row>
    <row r="196" spans="1:6" x14ac:dyDescent="0.25">
      <c r="A196" s="114" t="s">
        <v>94</v>
      </c>
      <c r="B196" s="115">
        <v>180</v>
      </c>
      <c r="C196" s="116">
        <v>0.12</v>
      </c>
      <c r="D196" s="116">
        <v>0.01</v>
      </c>
      <c r="E196" s="116">
        <v>10</v>
      </c>
      <c r="F196" s="116">
        <v>40.6</v>
      </c>
    </row>
    <row r="197" spans="1:6" ht="22.5" x14ac:dyDescent="0.25">
      <c r="A197" s="114" t="s">
        <v>184</v>
      </c>
      <c r="B197" s="119">
        <v>25</v>
      </c>
      <c r="C197" s="116">
        <v>1.7</v>
      </c>
      <c r="D197" s="116">
        <v>0.2</v>
      </c>
      <c r="E197" s="116">
        <v>10.6</v>
      </c>
      <c r="F197" s="116">
        <v>51</v>
      </c>
    </row>
    <row r="198" spans="1:6" x14ac:dyDescent="0.25">
      <c r="A198" s="114" t="s">
        <v>185</v>
      </c>
      <c r="B198" s="115">
        <v>25</v>
      </c>
      <c r="C198" s="116">
        <v>1.8</v>
      </c>
      <c r="D198" s="116">
        <v>0.8</v>
      </c>
      <c r="E198" s="116">
        <v>12.8</v>
      </c>
      <c r="F198" s="116">
        <v>65.5</v>
      </c>
    </row>
    <row r="199" spans="1:6" ht="15" customHeight="1" x14ac:dyDescent="0.25">
      <c r="A199" s="114" t="s">
        <v>37</v>
      </c>
      <c r="B199" s="119">
        <v>60</v>
      </c>
      <c r="C199" s="116">
        <v>5.23</v>
      </c>
      <c r="D199" s="116">
        <v>5.23</v>
      </c>
      <c r="E199" s="116">
        <v>29.3</v>
      </c>
      <c r="F199" s="116">
        <v>184.88</v>
      </c>
    </row>
    <row r="200" spans="1:6" ht="15" customHeight="1" x14ac:dyDescent="0.25">
      <c r="A200" s="117" t="s">
        <v>18</v>
      </c>
      <c r="B200" s="113">
        <f>SUM(B194:B199)</f>
        <v>510</v>
      </c>
      <c r="C200" s="118">
        <f>SUM(C194:C199)</f>
        <v>16.350000000000001</v>
      </c>
      <c r="D200" s="118">
        <f t="shared" ref="D200:F200" si="3">SUM(D194:D199)</f>
        <v>17.240000000000002</v>
      </c>
      <c r="E200" s="118">
        <f t="shared" si="3"/>
        <v>79.8</v>
      </c>
      <c r="F200" s="118">
        <f t="shared" si="3"/>
        <v>539.38</v>
      </c>
    </row>
    <row r="201" spans="1:6" ht="15" customHeight="1" x14ac:dyDescent="0.25">
      <c r="A201" s="164" t="s">
        <v>46</v>
      </c>
      <c r="B201" s="164"/>
      <c r="C201" s="118">
        <f>SUM(C180,C183,C192,C200)</f>
        <v>48.88</v>
      </c>
      <c r="D201" s="118">
        <f>SUM(D180,D183,D192,D200)</f>
        <v>52.580000000000005</v>
      </c>
      <c r="E201" s="118">
        <f>SUM(E180,E183,E192,E200)</f>
        <v>229.74</v>
      </c>
      <c r="F201" s="118">
        <f>SUM(F180,F183,F192,F200)</f>
        <v>1587.2800000000002</v>
      </c>
    </row>
    <row r="202" spans="1:6" ht="15" customHeight="1" x14ac:dyDescent="0.25">
      <c r="A202" s="163" t="s">
        <v>156</v>
      </c>
      <c r="B202" s="163"/>
      <c r="C202" s="163"/>
      <c r="D202" s="163"/>
      <c r="E202" s="163"/>
      <c r="F202" s="163"/>
    </row>
    <row r="203" spans="1:6" ht="15" customHeight="1" x14ac:dyDescent="0.25">
      <c r="A203" s="165" t="s">
        <v>2</v>
      </c>
      <c r="B203" s="165" t="s">
        <v>3</v>
      </c>
      <c r="C203" s="165" t="s">
        <v>4</v>
      </c>
      <c r="D203" s="165"/>
      <c r="E203" s="165"/>
      <c r="F203" s="166" t="s">
        <v>72</v>
      </c>
    </row>
    <row r="204" spans="1:6" ht="30" customHeight="1" x14ac:dyDescent="0.25">
      <c r="A204" s="165"/>
      <c r="B204" s="165"/>
      <c r="C204" s="113" t="s">
        <v>7</v>
      </c>
      <c r="D204" s="113" t="s">
        <v>8</v>
      </c>
      <c r="E204" s="113" t="s">
        <v>9</v>
      </c>
      <c r="F204" s="166"/>
    </row>
    <row r="205" spans="1:6" ht="15" customHeight="1" x14ac:dyDescent="0.25">
      <c r="A205" s="163" t="s">
        <v>12</v>
      </c>
      <c r="B205" s="163"/>
      <c r="C205" s="163"/>
      <c r="D205" s="163"/>
      <c r="E205" s="163"/>
      <c r="F205" s="163"/>
    </row>
    <row r="206" spans="1:6" ht="15" customHeight="1" x14ac:dyDescent="0.25">
      <c r="A206" s="114" t="s">
        <v>48</v>
      </c>
      <c r="B206" s="115">
        <v>40</v>
      </c>
      <c r="C206" s="116">
        <v>4.5199999999999996</v>
      </c>
      <c r="D206" s="116">
        <v>5.5</v>
      </c>
      <c r="E206" s="116">
        <v>13.3</v>
      </c>
      <c r="F206" s="116">
        <v>120.8</v>
      </c>
    </row>
    <row r="207" spans="1:6" ht="22.5" x14ac:dyDescent="0.25">
      <c r="A207" s="114" t="s">
        <v>49</v>
      </c>
      <c r="B207" s="115">
        <v>200</v>
      </c>
      <c r="C207" s="116">
        <v>3.57</v>
      </c>
      <c r="D207" s="116">
        <v>4.1500000000000004</v>
      </c>
      <c r="E207" s="116">
        <v>27.9</v>
      </c>
      <c r="F207" s="116">
        <v>162.80000000000001</v>
      </c>
    </row>
    <row r="208" spans="1:6" ht="15" customHeight="1" x14ac:dyDescent="0.25">
      <c r="A208" s="114" t="s">
        <v>50</v>
      </c>
      <c r="B208" s="115">
        <v>180</v>
      </c>
      <c r="C208" s="116">
        <v>3.2</v>
      </c>
      <c r="D208" s="116">
        <v>2.8</v>
      </c>
      <c r="E208" s="116">
        <v>13.6</v>
      </c>
      <c r="F208" s="116">
        <v>92.4</v>
      </c>
    </row>
    <row r="209" spans="1:6" ht="15" customHeight="1" x14ac:dyDescent="0.25">
      <c r="A209" s="117" t="s">
        <v>18</v>
      </c>
      <c r="B209" s="113">
        <f>SUM(B206:B208)</f>
        <v>420</v>
      </c>
      <c r="C209" s="118">
        <f>SUM(C206:C208)</f>
        <v>11.29</v>
      </c>
      <c r="D209" s="118">
        <f t="shared" ref="D209:F209" si="4">SUM(D206:D208)</f>
        <v>12.45</v>
      </c>
      <c r="E209" s="118">
        <f t="shared" si="4"/>
        <v>54.800000000000004</v>
      </c>
      <c r="F209" s="118">
        <f t="shared" si="4"/>
        <v>376</v>
      </c>
    </row>
    <row r="210" spans="1:6" ht="15" customHeight="1" x14ac:dyDescent="0.25">
      <c r="A210" s="163" t="s">
        <v>19</v>
      </c>
      <c r="B210" s="163"/>
      <c r="C210" s="163"/>
      <c r="D210" s="163"/>
      <c r="E210" s="163"/>
      <c r="F210" s="163"/>
    </row>
    <row r="211" spans="1:6" ht="15" customHeight="1" x14ac:dyDescent="0.25">
      <c r="A211" s="114" t="s">
        <v>133</v>
      </c>
      <c r="B211" s="115">
        <v>180</v>
      </c>
      <c r="C211" s="116">
        <v>2.74</v>
      </c>
      <c r="D211" s="116">
        <v>2.91</v>
      </c>
      <c r="E211" s="116">
        <v>12.57</v>
      </c>
      <c r="F211" s="116">
        <v>87.4</v>
      </c>
    </row>
    <row r="212" spans="1:6" ht="15" customHeight="1" x14ac:dyDescent="0.25">
      <c r="A212" s="117" t="s">
        <v>18</v>
      </c>
      <c r="B212" s="120">
        <f>B211</f>
        <v>180</v>
      </c>
      <c r="C212" s="118">
        <f>C211</f>
        <v>2.74</v>
      </c>
      <c r="D212" s="118">
        <f t="shared" ref="D212" si="5">D211</f>
        <v>2.91</v>
      </c>
      <c r="E212" s="118">
        <f t="shared" ref="E212" si="6">E211</f>
        <v>12.57</v>
      </c>
      <c r="F212" s="118">
        <f t="shared" ref="F212" si="7">F211</f>
        <v>87.4</v>
      </c>
    </row>
    <row r="213" spans="1:6" ht="15" customHeight="1" x14ac:dyDescent="0.25">
      <c r="A213" s="163" t="s">
        <v>22</v>
      </c>
      <c r="B213" s="163"/>
      <c r="C213" s="163"/>
      <c r="D213" s="163"/>
      <c r="E213" s="163"/>
      <c r="F213" s="163"/>
    </row>
    <row r="214" spans="1:6" ht="15" customHeight="1" x14ac:dyDescent="0.25">
      <c r="A214" s="114" t="s">
        <v>80</v>
      </c>
      <c r="B214" s="115">
        <v>50</v>
      </c>
      <c r="C214" s="115">
        <v>0.4</v>
      </c>
      <c r="D214" s="116">
        <v>0</v>
      </c>
      <c r="E214" s="116">
        <v>1.3</v>
      </c>
      <c r="F214" s="116">
        <v>6.8</v>
      </c>
    </row>
    <row r="215" spans="1:6" ht="22.5" x14ac:dyDescent="0.25">
      <c r="A215" s="114" t="s">
        <v>212</v>
      </c>
      <c r="B215" s="115" t="s">
        <v>205</v>
      </c>
      <c r="C215" s="116">
        <v>5.3</v>
      </c>
      <c r="D215" s="116">
        <v>3.9</v>
      </c>
      <c r="E215" s="116">
        <v>17.100000000000001</v>
      </c>
      <c r="F215" s="116">
        <v>124.7</v>
      </c>
    </row>
    <row r="216" spans="1:6" ht="22.5" x14ac:dyDescent="0.25">
      <c r="A216" s="114" t="s">
        <v>159</v>
      </c>
      <c r="B216" s="115">
        <v>70</v>
      </c>
      <c r="C216" s="116">
        <v>8.5</v>
      </c>
      <c r="D216" s="116">
        <v>10</v>
      </c>
      <c r="E216" s="116">
        <v>15.3</v>
      </c>
      <c r="F216" s="116">
        <v>185.2</v>
      </c>
    </row>
    <row r="217" spans="1:6" ht="15" customHeight="1" x14ac:dyDescent="0.25">
      <c r="A217" s="114" t="s">
        <v>202</v>
      </c>
      <c r="B217" s="115">
        <v>130</v>
      </c>
      <c r="C217" s="116">
        <v>2</v>
      </c>
      <c r="D217" s="116">
        <v>5.8</v>
      </c>
      <c r="E217" s="116">
        <v>24.2</v>
      </c>
      <c r="F217" s="116">
        <v>157</v>
      </c>
    </row>
    <row r="218" spans="1:6" ht="22.5" x14ac:dyDescent="0.25">
      <c r="A218" s="114" t="s">
        <v>203</v>
      </c>
      <c r="B218" s="115">
        <v>200</v>
      </c>
      <c r="C218" s="116">
        <v>1</v>
      </c>
      <c r="D218" s="116">
        <v>1.3</v>
      </c>
      <c r="E218" s="116">
        <v>15</v>
      </c>
      <c r="F218" s="116">
        <v>75.7</v>
      </c>
    </row>
    <row r="219" spans="1:6" ht="22.5" x14ac:dyDescent="0.25">
      <c r="A219" s="114" t="s">
        <v>184</v>
      </c>
      <c r="B219" s="115">
        <v>15</v>
      </c>
      <c r="C219" s="116">
        <v>1.02</v>
      </c>
      <c r="D219" s="116">
        <v>0.12</v>
      </c>
      <c r="E219" s="116">
        <v>6.35</v>
      </c>
      <c r="F219" s="116">
        <v>30.6</v>
      </c>
    </row>
    <row r="220" spans="1:6" ht="15" customHeight="1" x14ac:dyDescent="0.25">
      <c r="A220" s="114" t="s">
        <v>185</v>
      </c>
      <c r="B220" s="115">
        <v>15</v>
      </c>
      <c r="C220" s="115">
        <v>1.08</v>
      </c>
      <c r="D220" s="116">
        <v>0.5</v>
      </c>
      <c r="E220" s="116">
        <v>7.7</v>
      </c>
      <c r="F220" s="116">
        <v>39.6</v>
      </c>
    </row>
    <row r="221" spans="1:6" ht="15" customHeight="1" x14ac:dyDescent="0.25">
      <c r="A221" s="117" t="s">
        <v>18</v>
      </c>
      <c r="B221" s="113">
        <v>680</v>
      </c>
      <c r="C221" s="118">
        <f>C214+C215+C216+C217+C218+C219+C220</f>
        <v>19.299999999999997</v>
      </c>
      <c r="D221" s="118">
        <f>D214+D215+D216+D217+D218+D219+D220</f>
        <v>21.62</v>
      </c>
      <c r="E221" s="118">
        <f>E214+E215+E216+E217+E218+E219+E220</f>
        <v>86.95</v>
      </c>
      <c r="F221" s="118">
        <f>F214+F215+F216+F217+F218+F219+F220</f>
        <v>619.6</v>
      </c>
    </row>
    <row r="222" spans="1:6" ht="15" customHeight="1" x14ac:dyDescent="0.25">
      <c r="A222" s="163" t="s">
        <v>217</v>
      </c>
      <c r="B222" s="163"/>
      <c r="C222" s="163"/>
      <c r="D222" s="163"/>
      <c r="E222" s="163"/>
      <c r="F222" s="163"/>
    </row>
    <row r="223" spans="1:6" x14ac:dyDescent="0.25">
      <c r="A223" s="114" t="s">
        <v>114</v>
      </c>
      <c r="B223" s="115">
        <v>175</v>
      </c>
      <c r="C223" s="116">
        <v>2.99</v>
      </c>
      <c r="D223" s="116">
        <v>3.05</v>
      </c>
      <c r="E223" s="116">
        <v>15.75</v>
      </c>
      <c r="F223" s="116">
        <v>102.41</v>
      </c>
    </row>
    <row r="224" spans="1:6" ht="15" customHeight="1" x14ac:dyDescent="0.25">
      <c r="A224" s="114" t="s">
        <v>215</v>
      </c>
      <c r="B224" s="115">
        <v>180</v>
      </c>
      <c r="C224" s="116">
        <v>2.8</v>
      </c>
      <c r="D224" s="116">
        <v>5.5</v>
      </c>
      <c r="E224" s="116">
        <v>25</v>
      </c>
      <c r="F224" s="116">
        <v>160.69999999999999</v>
      </c>
    </row>
    <row r="225" spans="1:6" ht="15" customHeight="1" x14ac:dyDescent="0.25">
      <c r="A225" s="114" t="s">
        <v>220</v>
      </c>
      <c r="B225" s="115">
        <v>100</v>
      </c>
      <c r="C225" s="116">
        <v>2.7</v>
      </c>
      <c r="D225" s="116">
        <v>3</v>
      </c>
      <c r="E225" s="116">
        <v>13</v>
      </c>
      <c r="F225" s="116">
        <v>89.8</v>
      </c>
    </row>
    <row r="226" spans="1:6" ht="15" customHeight="1" x14ac:dyDescent="0.25">
      <c r="A226" s="114" t="s">
        <v>192</v>
      </c>
      <c r="B226" s="115">
        <v>100</v>
      </c>
      <c r="C226" s="116">
        <v>4.5</v>
      </c>
      <c r="D226" s="116">
        <v>5</v>
      </c>
      <c r="E226" s="116">
        <v>4.5</v>
      </c>
      <c r="F226" s="116">
        <v>81</v>
      </c>
    </row>
    <row r="227" spans="1:6" ht="15" customHeight="1" x14ac:dyDescent="0.25">
      <c r="A227" s="114" t="s">
        <v>185</v>
      </c>
      <c r="B227" s="115">
        <v>35</v>
      </c>
      <c r="C227" s="116">
        <v>2.63</v>
      </c>
      <c r="D227" s="116">
        <v>1.05</v>
      </c>
      <c r="E227" s="116">
        <v>18.100000000000001</v>
      </c>
      <c r="F227" s="116">
        <v>92.4</v>
      </c>
    </row>
    <row r="228" spans="1:6" ht="15" customHeight="1" x14ac:dyDescent="0.25">
      <c r="A228" s="117" t="s">
        <v>18</v>
      </c>
      <c r="B228" s="113">
        <f>SUM(B223:B227)</f>
        <v>590</v>
      </c>
      <c r="C228" s="118">
        <f>SUM(C223:C227)</f>
        <v>15.620000000000001</v>
      </c>
      <c r="D228" s="118">
        <f>SUM(D223:D227)</f>
        <v>17.600000000000001</v>
      </c>
      <c r="E228" s="118">
        <f>SUM(E223:E227)</f>
        <v>76.349999999999994</v>
      </c>
      <c r="F228" s="118">
        <f>SUM(F223:F227)</f>
        <v>526.31000000000006</v>
      </c>
    </row>
    <row r="229" spans="1:6" ht="15" customHeight="1" x14ac:dyDescent="0.25">
      <c r="A229" s="164" t="s">
        <v>46</v>
      </c>
      <c r="B229" s="164"/>
      <c r="C229" s="118">
        <f>SUM(C209,C212,C221,C228,)</f>
        <v>48.95</v>
      </c>
      <c r="D229" s="118">
        <f>SUM(D209,D212,D221,D228,)</f>
        <v>54.580000000000005</v>
      </c>
      <c r="E229" s="118">
        <f>SUM(E209,E212,E221,E228,)</f>
        <v>230.67</v>
      </c>
      <c r="F229" s="118">
        <f>SUM(F209,F212,F221,F228,)</f>
        <v>1609.31</v>
      </c>
    </row>
    <row r="230" spans="1:6" ht="15" customHeight="1" x14ac:dyDescent="0.25">
      <c r="A230" s="163" t="s">
        <v>163</v>
      </c>
      <c r="B230" s="163"/>
      <c r="C230" s="163"/>
      <c r="D230" s="163"/>
      <c r="E230" s="163"/>
      <c r="F230" s="163"/>
    </row>
    <row r="231" spans="1:6" ht="15" customHeight="1" x14ac:dyDescent="0.25">
      <c r="A231" s="165" t="s">
        <v>2</v>
      </c>
      <c r="B231" s="165" t="s">
        <v>3</v>
      </c>
      <c r="C231" s="165" t="s">
        <v>4</v>
      </c>
      <c r="D231" s="165"/>
      <c r="E231" s="165"/>
      <c r="F231" s="166" t="s">
        <v>72</v>
      </c>
    </row>
    <row r="232" spans="1:6" ht="30" customHeight="1" x14ac:dyDescent="0.25">
      <c r="A232" s="165"/>
      <c r="B232" s="165"/>
      <c r="C232" s="113" t="s">
        <v>7</v>
      </c>
      <c r="D232" s="113" t="s">
        <v>8</v>
      </c>
      <c r="E232" s="113" t="s">
        <v>9</v>
      </c>
      <c r="F232" s="166"/>
    </row>
    <row r="233" spans="1:6" ht="15" customHeight="1" x14ac:dyDescent="0.25">
      <c r="A233" s="163" t="s">
        <v>12</v>
      </c>
      <c r="B233" s="163"/>
      <c r="C233" s="163"/>
      <c r="D233" s="163"/>
      <c r="E233" s="163"/>
      <c r="F233" s="163"/>
    </row>
    <row r="234" spans="1:6" ht="15" customHeight="1" x14ac:dyDescent="0.25">
      <c r="A234" s="114" t="s">
        <v>73</v>
      </c>
      <c r="B234" s="115">
        <v>30</v>
      </c>
      <c r="C234" s="116">
        <v>1.4</v>
      </c>
      <c r="D234" s="116">
        <v>2.1</v>
      </c>
      <c r="E234" s="116">
        <v>15.8</v>
      </c>
      <c r="F234" s="116">
        <v>87.7</v>
      </c>
    </row>
    <row r="235" spans="1:6" ht="33.75" x14ac:dyDescent="0.25">
      <c r="A235" s="114" t="s">
        <v>223</v>
      </c>
      <c r="B235" s="115">
        <v>200</v>
      </c>
      <c r="C235" s="116">
        <v>4.5</v>
      </c>
      <c r="D235" s="116">
        <v>6</v>
      </c>
      <c r="E235" s="116">
        <v>31</v>
      </c>
      <c r="F235" s="116">
        <v>196</v>
      </c>
    </row>
    <row r="236" spans="1:6" ht="22.5" x14ac:dyDescent="0.25">
      <c r="A236" s="114" t="s">
        <v>76</v>
      </c>
      <c r="B236" s="115">
        <v>180</v>
      </c>
      <c r="C236" s="116">
        <v>2.8</v>
      </c>
      <c r="D236" s="116">
        <v>2.4</v>
      </c>
      <c r="E236" s="116">
        <v>13.7</v>
      </c>
      <c r="F236" s="116">
        <v>87.6</v>
      </c>
    </row>
    <row r="237" spans="1:6" ht="15" customHeight="1" x14ac:dyDescent="0.25">
      <c r="A237" s="117" t="s">
        <v>18</v>
      </c>
      <c r="B237" s="120">
        <f>B263+B235+B236</f>
        <v>410</v>
      </c>
      <c r="C237" s="118">
        <f>C263+C235+C236</f>
        <v>10.54</v>
      </c>
      <c r="D237" s="118">
        <f>D263+D235+D236</f>
        <v>12.5</v>
      </c>
      <c r="E237" s="118">
        <f>E263+E235+E236</f>
        <v>51.7</v>
      </c>
      <c r="F237" s="118">
        <f>F263+F235+F236</f>
        <v>361.5</v>
      </c>
    </row>
    <row r="238" spans="1:6" ht="15" customHeight="1" x14ac:dyDescent="0.25">
      <c r="A238" s="163" t="s">
        <v>19</v>
      </c>
      <c r="B238" s="163"/>
      <c r="C238" s="163"/>
      <c r="D238" s="163"/>
      <c r="E238" s="163"/>
      <c r="F238" s="163"/>
    </row>
    <row r="239" spans="1:6" ht="15" customHeight="1" x14ac:dyDescent="0.25">
      <c r="A239" s="114" t="s">
        <v>218</v>
      </c>
      <c r="B239" s="115">
        <v>100</v>
      </c>
      <c r="C239" s="116">
        <v>2.8</v>
      </c>
      <c r="D239" s="116">
        <v>3.1</v>
      </c>
      <c r="E239" s="116">
        <v>13.5</v>
      </c>
      <c r="F239" s="116">
        <v>93.1</v>
      </c>
    </row>
    <row r="240" spans="1:6" ht="15" customHeight="1" x14ac:dyDescent="0.25">
      <c r="A240" s="117" t="s">
        <v>18</v>
      </c>
      <c r="B240" s="113">
        <v>100</v>
      </c>
      <c r="C240" s="118">
        <f>C239</f>
        <v>2.8</v>
      </c>
      <c r="D240" s="118">
        <f>D239</f>
        <v>3.1</v>
      </c>
      <c r="E240" s="118">
        <f>E239</f>
        <v>13.5</v>
      </c>
      <c r="F240" s="118">
        <f>F239</f>
        <v>93.1</v>
      </c>
    </row>
    <row r="241" spans="1:6" ht="15" customHeight="1" x14ac:dyDescent="0.25">
      <c r="A241" s="163" t="s">
        <v>22</v>
      </c>
      <c r="B241" s="163"/>
      <c r="C241" s="163"/>
      <c r="D241" s="163"/>
      <c r="E241" s="163"/>
      <c r="F241" s="163"/>
    </row>
    <row r="242" spans="1:6" ht="15" customHeight="1" x14ac:dyDescent="0.25">
      <c r="A242" s="114" t="s">
        <v>23</v>
      </c>
      <c r="B242" s="119">
        <v>50</v>
      </c>
      <c r="C242" s="116">
        <v>0.38</v>
      </c>
      <c r="D242" s="116">
        <v>0</v>
      </c>
      <c r="E242" s="116">
        <v>0.88</v>
      </c>
      <c r="F242" s="116">
        <v>5</v>
      </c>
    </row>
    <row r="243" spans="1:6" ht="33.75" x14ac:dyDescent="0.25">
      <c r="A243" s="114" t="s">
        <v>213</v>
      </c>
      <c r="B243" s="115" t="s">
        <v>206</v>
      </c>
      <c r="C243" s="116">
        <v>5.6</v>
      </c>
      <c r="D243" s="116">
        <v>8.3000000000000007</v>
      </c>
      <c r="E243" s="116">
        <v>10.3</v>
      </c>
      <c r="F243" s="116">
        <v>138.30000000000001</v>
      </c>
    </row>
    <row r="244" spans="1:6" ht="15" customHeight="1" x14ac:dyDescent="0.25">
      <c r="A244" s="114" t="s">
        <v>166</v>
      </c>
      <c r="B244" s="115">
        <v>70</v>
      </c>
      <c r="C244" s="116">
        <v>7.7</v>
      </c>
      <c r="D244" s="116">
        <v>4.5</v>
      </c>
      <c r="E244" s="116">
        <v>9.1999999999999993</v>
      </c>
      <c r="F244" s="116">
        <v>108.1</v>
      </c>
    </row>
    <row r="245" spans="1:6" ht="15" customHeight="1" x14ac:dyDescent="0.25">
      <c r="A245" s="114" t="s">
        <v>168</v>
      </c>
      <c r="B245" s="115">
        <v>150</v>
      </c>
      <c r="C245" s="116">
        <v>2.1</v>
      </c>
      <c r="D245" s="116">
        <v>7</v>
      </c>
      <c r="E245" s="116">
        <v>33.5</v>
      </c>
      <c r="F245" s="116">
        <v>205.4</v>
      </c>
    </row>
    <row r="246" spans="1:6" ht="15" customHeight="1" x14ac:dyDescent="0.25">
      <c r="A246" s="114" t="s">
        <v>15</v>
      </c>
      <c r="B246" s="115" t="s">
        <v>16</v>
      </c>
      <c r="C246" s="116">
        <v>0.12</v>
      </c>
      <c r="D246" s="116">
        <v>0</v>
      </c>
      <c r="E246" s="116">
        <v>8.52</v>
      </c>
      <c r="F246" s="116">
        <v>36</v>
      </c>
    </row>
    <row r="247" spans="1:6" ht="22.5" x14ac:dyDescent="0.25">
      <c r="A247" s="114" t="s">
        <v>184</v>
      </c>
      <c r="B247" s="115">
        <v>30</v>
      </c>
      <c r="C247" s="116">
        <v>2.04</v>
      </c>
      <c r="D247" s="116">
        <v>0.24</v>
      </c>
      <c r="E247" s="116">
        <v>12.7</v>
      </c>
      <c r="F247" s="116">
        <v>61.1</v>
      </c>
    </row>
    <row r="248" spans="1:6" ht="15" customHeight="1" x14ac:dyDescent="0.25">
      <c r="A248" s="114" t="s">
        <v>185</v>
      </c>
      <c r="B248" s="115">
        <v>25</v>
      </c>
      <c r="C248" s="116">
        <v>1.8</v>
      </c>
      <c r="D248" s="116">
        <v>0.8</v>
      </c>
      <c r="E248" s="116">
        <v>12.8</v>
      </c>
      <c r="F248" s="116">
        <v>65.5</v>
      </c>
    </row>
    <row r="249" spans="1:6" ht="15" customHeight="1" x14ac:dyDescent="0.25">
      <c r="A249" s="117" t="s">
        <v>18</v>
      </c>
      <c r="B249" s="113">
        <v>718</v>
      </c>
      <c r="C249" s="118">
        <f>C242+C243+C244+C245+C246+C247+C248</f>
        <v>19.739999999999998</v>
      </c>
      <c r="D249" s="118">
        <f>D242+D243+D244+D245+D246+D247+D248</f>
        <v>20.84</v>
      </c>
      <c r="E249" s="118">
        <f>E242+E243+E244+E245+E246+E247+E248</f>
        <v>87.9</v>
      </c>
      <c r="F249" s="118">
        <f>F242+F243+F244+F245+F246+F247+F248</f>
        <v>619.4</v>
      </c>
    </row>
    <row r="250" spans="1:6" ht="15" customHeight="1" x14ac:dyDescent="0.25">
      <c r="A250" s="163" t="s">
        <v>217</v>
      </c>
      <c r="B250" s="163"/>
      <c r="C250" s="163"/>
      <c r="D250" s="163"/>
      <c r="E250" s="163"/>
      <c r="F250" s="163"/>
    </row>
    <row r="251" spans="1:6" x14ac:dyDescent="0.25">
      <c r="A251" s="114" t="s">
        <v>93</v>
      </c>
      <c r="B251" s="115">
        <v>200</v>
      </c>
      <c r="C251" s="116">
        <v>3.5</v>
      </c>
      <c r="D251" s="116">
        <v>6.7</v>
      </c>
      <c r="E251" s="116">
        <v>14.2</v>
      </c>
      <c r="F251" s="116">
        <v>131.1</v>
      </c>
    </row>
    <row r="252" spans="1:6" ht="15" customHeight="1" x14ac:dyDescent="0.25">
      <c r="A252" s="114" t="s">
        <v>167</v>
      </c>
      <c r="B252" s="115">
        <v>30</v>
      </c>
      <c r="C252" s="116">
        <v>0.42</v>
      </c>
      <c r="D252" s="116">
        <v>0.5</v>
      </c>
      <c r="E252" s="116">
        <v>1.76</v>
      </c>
      <c r="F252" s="116">
        <v>13.2</v>
      </c>
    </row>
    <row r="253" spans="1:6" ht="15" customHeight="1" x14ac:dyDescent="0.25">
      <c r="A253" s="114" t="s">
        <v>36</v>
      </c>
      <c r="B253" s="119">
        <v>200</v>
      </c>
      <c r="C253" s="116">
        <v>2.9</v>
      </c>
      <c r="D253" s="116">
        <v>4</v>
      </c>
      <c r="E253" s="116">
        <v>9.6999999999999993</v>
      </c>
      <c r="F253" s="116">
        <v>86.4</v>
      </c>
    </row>
    <row r="254" spans="1:6" ht="22.5" x14ac:dyDescent="0.25">
      <c r="A254" s="114" t="s">
        <v>184</v>
      </c>
      <c r="B254" s="115">
        <v>30</v>
      </c>
      <c r="C254" s="116">
        <v>2.04</v>
      </c>
      <c r="D254" s="116">
        <v>0.24</v>
      </c>
      <c r="E254" s="116">
        <v>12.7</v>
      </c>
      <c r="F254" s="116">
        <v>61.1</v>
      </c>
    </row>
    <row r="255" spans="1:6" x14ac:dyDescent="0.25">
      <c r="A255" s="114" t="s">
        <v>185</v>
      </c>
      <c r="B255" s="115">
        <v>30</v>
      </c>
      <c r="C255" s="116">
        <v>2.2999999999999998</v>
      </c>
      <c r="D255" s="116">
        <v>0.9</v>
      </c>
      <c r="E255" s="116">
        <v>15.5</v>
      </c>
      <c r="F255" s="116">
        <v>79.3</v>
      </c>
    </row>
    <row r="256" spans="1:6" ht="22.5" x14ac:dyDescent="0.25">
      <c r="A256" s="114" t="s">
        <v>171</v>
      </c>
      <c r="B256" s="115">
        <v>75</v>
      </c>
      <c r="C256" s="116">
        <v>5.3</v>
      </c>
      <c r="D256" s="116">
        <v>5.78</v>
      </c>
      <c r="E256" s="116">
        <v>28</v>
      </c>
      <c r="F256" s="116">
        <v>185.2</v>
      </c>
    </row>
    <row r="257" spans="1:6" ht="15" customHeight="1" x14ac:dyDescent="0.25">
      <c r="A257" s="117" t="s">
        <v>18</v>
      </c>
      <c r="B257" s="113">
        <f>SUM(B251:B256)</f>
        <v>565</v>
      </c>
      <c r="C257" s="118">
        <f>SUM(C251:C256)</f>
        <v>16.46</v>
      </c>
      <c r="D257" s="118">
        <f t="shared" ref="D257:F257" si="8">SUM(D251:D256)</f>
        <v>18.12</v>
      </c>
      <c r="E257" s="118">
        <f t="shared" si="8"/>
        <v>81.86</v>
      </c>
      <c r="F257" s="118">
        <f t="shared" si="8"/>
        <v>556.29999999999995</v>
      </c>
    </row>
    <row r="258" spans="1:6" ht="15" customHeight="1" x14ac:dyDescent="0.25">
      <c r="A258" s="164" t="s">
        <v>46</v>
      </c>
      <c r="B258" s="164"/>
      <c r="C258" s="118">
        <f>SUM(C237,C240,C249,C257)</f>
        <v>49.54</v>
      </c>
      <c r="D258" s="118">
        <f>SUM(D237,D240,D249,D257)</f>
        <v>54.56</v>
      </c>
      <c r="E258" s="118">
        <f>SUM(E237,E240,E249,E257)</f>
        <v>234.96000000000004</v>
      </c>
      <c r="F258" s="118">
        <f>SUM(F237,F240,F249,F257)</f>
        <v>1630.3</v>
      </c>
    </row>
    <row r="259" spans="1:6" ht="15" customHeight="1" x14ac:dyDescent="0.25">
      <c r="A259" s="163" t="s">
        <v>174</v>
      </c>
      <c r="B259" s="163"/>
      <c r="C259" s="163"/>
      <c r="D259" s="163"/>
      <c r="E259" s="163"/>
      <c r="F259" s="163"/>
    </row>
    <row r="260" spans="1:6" ht="15" customHeight="1" x14ac:dyDescent="0.25">
      <c r="A260" s="165" t="s">
        <v>2</v>
      </c>
      <c r="B260" s="165" t="s">
        <v>3</v>
      </c>
      <c r="C260" s="165" t="s">
        <v>4</v>
      </c>
      <c r="D260" s="165"/>
      <c r="E260" s="165"/>
      <c r="F260" s="166" t="s">
        <v>72</v>
      </c>
    </row>
    <row r="261" spans="1:6" ht="30" customHeight="1" x14ac:dyDescent="0.25">
      <c r="A261" s="165"/>
      <c r="B261" s="165"/>
      <c r="C261" s="113" t="s">
        <v>7</v>
      </c>
      <c r="D261" s="113" t="s">
        <v>8</v>
      </c>
      <c r="E261" s="113" t="s">
        <v>9</v>
      </c>
      <c r="F261" s="166"/>
    </row>
    <row r="262" spans="1:6" ht="15" customHeight="1" x14ac:dyDescent="0.25">
      <c r="A262" s="163" t="s">
        <v>12</v>
      </c>
      <c r="B262" s="163"/>
      <c r="C262" s="163"/>
      <c r="D262" s="163"/>
      <c r="E262" s="163"/>
      <c r="F262" s="163"/>
    </row>
    <row r="263" spans="1:6" ht="15" customHeight="1" x14ac:dyDescent="0.25">
      <c r="A263" s="114" t="s">
        <v>13</v>
      </c>
      <c r="B263" s="115">
        <v>30</v>
      </c>
      <c r="C263" s="116">
        <v>3.24</v>
      </c>
      <c r="D263" s="116">
        <v>4.0999999999999996</v>
      </c>
      <c r="E263" s="116">
        <v>7</v>
      </c>
      <c r="F263" s="116">
        <v>77.900000000000006</v>
      </c>
    </row>
    <row r="264" spans="1:6" ht="22.5" x14ac:dyDescent="0.25">
      <c r="A264" s="114" t="s">
        <v>191</v>
      </c>
      <c r="B264" s="115">
        <v>200</v>
      </c>
      <c r="C264" s="116">
        <v>4</v>
      </c>
      <c r="D264" s="116">
        <v>5</v>
      </c>
      <c r="E264" s="116">
        <v>28</v>
      </c>
      <c r="F264" s="116">
        <v>173</v>
      </c>
    </row>
    <row r="265" spans="1:6" ht="15" customHeight="1" x14ac:dyDescent="0.25">
      <c r="A265" s="114" t="s">
        <v>100</v>
      </c>
      <c r="B265" s="115">
        <v>180</v>
      </c>
      <c r="C265" s="116">
        <v>3.8</v>
      </c>
      <c r="D265" s="116">
        <v>3.2</v>
      </c>
      <c r="E265" s="116">
        <v>15.6</v>
      </c>
      <c r="F265" s="116">
        <v>106.4</v>
      </c>
    </row>
    <row r="266" spans="1:6" ht="15" customHeight="1" x14ac:dyDescent="0.25">
      <c r="A266" s="117" t="s">
        <v>18</v>
      </c>
      <c r="B266" s="113">
        <f>SUM(B263:B265)</f>
        <v>410</v>
      </c>
      <c r="C266" s="118">
        <f>SUM(C263:C265)</f>
        <v>11.04</v>
      </c>
      <c r="D266" s="118">
        <f t="shared" ref="D266:F266" si="9">SUM(D263:D265)</f>
        <v>12.3</v>
      </c>
      <c r="E266" s="118">
        <f t="shared" si="9"/>
        <v>50.6</v>
      </c>
      <c r="F266" s="118">
        <f t="shared" si="9"/>
        <v>357.3</v>
      </c>
    </row>
    <row r="267" spans="1:6" ht="15" customHeight="1" x14ac:dyDescent="0.25">
      <c r="A267" s="163" t="s">
        <v>19</v>
      </c>
      <c r="B267" s="163"/>
      <c r="C267" s="163"/>
      <c r="D267" s="163"/>
      <c r="E267" s="163"/>
      <c r="F267" s="163"/>
    </row>
    <row r="268" spans="1:6" ht="15" customHeight="1" x14ac:dyDescent="0.25">
      <c r="A268" s="114" t="s">
        <v>220</v>
      </c>
      <c r="B268" s="115">
        <v>100</v>
      </c>
      <c r="C268" s="116">
        <v>2.7</v>
      </c>
      <c r="D268" s="116">
        <v>3</v>
      </c>
      <c r="E268" s="116">
        <v>13</v>
      </c>
      <c r="F268" s="116">
        <v>89.8</v>
      </c>
    </row>
    <row r="269" spans="1:6" ht="15" customHeight="1" x14ac:dyDescent="0.25">
      <c r="A269" s="117" t="s">
        <v>18</v>
      </c>
      <c r="B269" s="113">
        <f>B268</f>
        <v>100</v>
      </c>
      <c r="C269" s="118">
        <f>C268</f>
        <v>2.7</v>
      </c>
      <c r="D269" s="118">
        <f t="shared" ref="D269:F269" si="10">D268</f>
        <v>3</v>
      </c>
      <c r="E269" s="118">
        <f t="shared" si="10"/>
        <v>13</v>
      </c>
      <c r="F269" s="118">
        <f t="shared" si="10"/>
        <v>89.8</v>
      </c>
    </row>
    <row r="270" spans="1:6" ht="15" customHeight="1" x14ac:dyDescent="0.25">
      <c r="A270" s="163" t="s">
        <v>22</v>
      </c>
      <c r="B270" s="163"/>
      <c r="C270" s="163"/>
      <c r="D270" s="163"/>
      <c r="E270" s="163"/>
      <c r="F270" s="163"/>
    </row>
    <row r="271" spans="1:6" ht="15" customHeight="1" x14ac:dyDescent="0.25">
      <c r="A271" s="114" t="s">
        <v>194</v>
      </c>
      <c r="B271" s="115">
        <v>50</v>
      </c>
      <c r="C271" s="116">
        <v>5.0999999999999996</v>
      </c>
      <c r="D271" s="116">
        <v>4.5999999999999996</v>
      </c>
      <c r="E271" s="116">
        <v>0.3</v>
      </c>
      <c r="F271" s="116">
        <v>63</v>
      </c>
    </row>
    <row r="272" spans="1:6" ht="22.5" x14ac:dyDescent="0.25">
      <c r="A272" s="114" t="s">
        <v>195</v>
      </c>
      <c r="B272" s="115">
        <v>50</v>
      </c>
      <c r="C272" s="116">
        <v>2.35</v>
      </c>
      <c r="D272" s="116">
        <v>5.75</v>
      </c>
      <c r="E272" s="116">
        <v>12</v>
      </c>
      <c r="F272" s="116">
        <v>109.2</v>
      </c>
    </row>
    <row r="273" spans="1:6" ht="22.5" x14ac:dyDescent="0.25">
      <c r="A273" s="114" t="s">
        <v>148</v>
      </c>
      <c r="B273" s="115" t="s">
        <v>208</v>
      </c>
      <c r="C273" s="116">
        <v>2.1</v>
      </c>
      <c r="D273" s="116">
        <v>5</v>
      </c>
      <c r="E273" s="116">
        <v>9.1</v>
      </c>
      <c r="F273" s="116">
        <v>89.8</v>
      </c>
    </row>
    <row r="274" spans="1:6" ht="15" customHeight="1" x14ac:dyDescent="0.25">
      <c r="A274" s="114" t="s">
        <v>176</v>
      </c>
      <c r="B274" s="115">
        <v>70</v>
      </c>
      <c r="C274" s="116">
        <v>4.8</v>
      </c>
      <c r="D274" s="116">
        <v>2.5</v>
      </c>
      <c r="E274" s="116">
        <v>9.3000000000000007</v>
      </c>
      <c r="F274" s="116">
        <v>78.900000000000006</v>
      </c>
    </row>
    <row r="275" spans="1:6" ht="22.5" x14ac:dyDescent="0.25">
      <c r="A275" s="114" t="s">
        <v>41</v>
      </c>
      <c r="B275" s="115">
        <v>130</v>
      </c>
      <c r="C275" s="116">
        <v>1.8</v>
      </c>
      <c r="D275" s="116">
        <v>2.8</v>
      </c>
      <c r="E275" s="116">
        <v>26.8</v>
      </c>
      <c r="F275" s="116">
        <v>139.6</v>
      </c>
    </row>
    <row r="276" spans="1:6" ht="15" customHeight="1" x14ac:dyDescent="0.25">
      <c r="A276" s="114" t="s">
        <v>110</v>
      </c>
      <c r="B276" s="115">
        <v>180</v>
      </c>
      <c r="C276" s="116">
        <v>0.36</v>
      </c>
      <c r="D276" s="116">
        <v>0.1</v>
      </c>
      <c r="E276" s="116">
        <v>10</v>
      </c>
      <c r="F276" s="116">
        <v>42.3</v>
      </c>
    </row>
    <row r="277" spans="1:6" ht="22.5" x14ac:dyDescent="0.25">
      <c r="A277" s="114" t="s">
        <v>184</v>
      </c>
      <c r="B277" s="119">
        <v>25</v>
      </c>
      <c r="C277" s="116">
        <v>1.7</v>
      </c>
      <c r="D277" s="116">
        <v>0.2</v>
      </c>
      <c r="E277" s="116">
        <v>10.6</v>
      </c>
      <c r="F277" s="116">
        <v>51</v>
      </c>
    </row>
    <row r="278" spans="1:6" ht="15" customHeight="1" x14ac:dyDescent="0.25">
      <c r="A278" s="114" t="s">
        <v>185</v>
      </c>
      <c r="B278" s="119">
        <v>20</v>
      </c>
      <c r="C278" s="116">
        <v>1.5</v>
      </c>
      <c r="D278" s="116">
        <v>0.6</v>
      </c>
      <c r="E278" s="116">
        <v>10.3</v>
      </c>
      <c r="F278" s="116">
        <v>52.6</v>
      </c>
    </row>
    <row r="279" spans="1:6" ht="15" customHeight="1" x14ac:dyDescent="0.25">
      <c r="A279" s="117" t="s">
        <v>18</v>
      </c>
      <c r="B279" s="113">
        <v>725</v>
      </c>
      <c r="C279" s="118">
        <f>SUM(C271:C278)</f>
        <v>19.709999999999997</v>
      </c>
      <c r="D279" s="118">
        <f>SUM(D271:D278)</f>
        <v>21.550000000000004</v>
      </c>
      <c r="E279" s="118">
        <f>SUM(E271:E278)</f>
        <v>88.399999999999991</v>
      </c>
      <c r="F279" s="118">
        <f>SUM(F271:F278)</f>
        <v>626.4</v>
      </c>
    </row>
    <row r="280" spans="1:6" ht="15" customHeight="1" x14ac:dyDescent="0.25">
      <c r="A280" s="163" t="s">
        <v>217</v>
      </c>
      <c r="B280" s="163"/>
      <c r="C280" s="163"/>
      <c r="D280" s="163"/>
      <c r="E280" s="163"/>
      <c r="F280" s="163"/>
    </row>
    <row r="281" spans="1:6" ht="15" customHeight="1" x14ac:dyDescent="0.25">
      <c r="A281" s="114" t="s">
        <v>80</v>
      </c>
      <c r="B281" s="115">
        <v>50</v>
      </c>
      <c r="C281" s="115">
        <v>0.4</v>
      </c>
      <c r="D281" s="116">
        <v>0</v>
      </c>
      <c r="E281" s="116">
        <v>1.3</v>
      </c>
      <c r="F281" s="116">
        <v>6.8</v>
      </c>
    </row>
    <row r="282" spans="1:6" ht="15" customHeight="1" x14ac:dyDescent="0.25">
      <c r="A282" s="114" t="s">
        <v>180</v>
      </c>
      <c r="B282" s="115">
        <v>200</v>
      </c>
      <c r="C282" s="116">
        <v>7</v>
      </c>
      <c r="D282" s="116">
        <v>11</v>
      </c>
      <c r="E282" s="116">
        <v>13</v>
      </c>
      <c r="F282" s="116">
        <v>179</v>
      </c>
    </row>
    <row r="283" spans="1:6" ht="15" customHeight="1" x14ac:dyDescent="0.25">
      <c r="A283" s="114" t="s">
        <v>126</v>
      </c>
      <c r="B283" s="115">
        <v>180</v>
      </c>
      <c r="C283" s="116">
        <v>0.36</v>
      </c>
      <c r="D283" s="116">
        <v>0</v>
      </c>
      <c r="E283" s="116">
        <v>15</v>
      </c>
      <c r="F283" s="116">
        <v>61.4</v>
      </c>
    </row>
    <row r="284" spans="1:6" ht="22.5" x14ac:dyDescent="0.25">
      <c r="A284" s="114" t="s">
        <v>184</v>
      </c>
      <c r="B284" s="119">
        <v>25</v>
      </c>
      <c r="C284" s="116">
        <v>1.7</v>
      </c>
      <c r="D284" s="116">
        <v>0.2</v>
      </c>
      <c r="E284" s="116">
        <v>10.6</v>
      </c>
      <c r="F284" s="116">
        <v>51</v>
      </c>
    </row>
    <row r="285" spans="1:6" ht="15" customHeight="1" x14ac:dyDescent="0.25">
      <c r="A285" s="114" t="s">
        <v>179</v>
      </c>
      <c r="B285" s="115">
        <v>70</v>
      </c>
      <c r="C285" s="116">
        <v>7.12</v>
      </c>
      <c r="D285" s="116">
        <v>7</v>
      </c>
      <c r="E285" s="116">
        <v>36.17</v>
      </c>
      <c r="F285" s="116">
        <v>236.13</v>
      </c>
    </row>
    <row r="286" spans="1:6" ht="15" customHeight="1" x14ac:dyDescent="0.25">
      <c r="A286" s="117" t="s">
        <v>18</v>
      </c>
      <c r="B286" s="113">
        <f>SUM(B281:B285)</f>
        <v>525</v>
      </c>
      <c r="C286" s="118">
        <f>SUM(C281:C285)</f>
        <v>16.580000000000002</v>
      </c>
      <c r="D286" s="118">
        <f>SUM(D281:D285)</f>
        <v>18.2</v>
      </c>
      <c r="E286" s="118">
        <f>SUM(E281:E285)</f>
        <v>76.069999999999993</v>
      </c>
      <c r="F286" s="118">
        <f>SUM(F281:F285)</f>
        <v>534.33000000000004</v>
      </c>
    </row>
    <row r="287" spans="1:6" ht="15" customHeight="1" x14ac:dyDescent="0.25">
      <c r="A287" s="164" t="s">
        <v>46</v>
      </c>
      <c r="B287" s="164"/>
      <c r="C287" s="118">
        <f>SUM(C266,C269,C279,C286)</f>
        <v>50.03</v>
      </c>
      <c r="D287" s="118">
        <f>SUM(D266,D269,D279,D286)</f>
        <v>55.050000000000011</v>
      </c>
      <c r="E287" s="118">
        <f>SUM(E266,E269,E279,E286)</f>
        <v>228.07</v>
      </c>
      <c r="F287" s="118">
        <f>SUM(F266,F269,F279,F286)</f>
        <v>1607.83</v>
      </c>
    </row>
  </sheetData>
  <mergeCells count="101">
    <mergeCell ref="A1:F1"/>
    <mergeCell ref="A2:F2"/>
    <mergeCell ref="A3:A4"/>
    <mergeCell ref="B3:B4"/>
    <mergeCell ref="C3:E3"/>
    <mergeCell ref="F3:F4"/>
    <mergeCell ref="A5:F5"/>
    <mergeCell ref="A10:F10"/>
    <mergeCell ref="A13:F13"/>
    <mergeCell ref="A22:F22"/>
    <mergeCell ref="A28:B28"/>
    <mergeCell ref="A29:F29"/>
    <mergeCell ref="A30:A31"/>
    <mergeCell ref="B30:B31"/>
    <mergeCell ref="C30:E30"/>
    <mergeCell ref="F30:F31"/>
    <mergeCell ref="A32:F32"/>
    <mergeCell ref="A37:F37"/>
    <mergeCell ref="A40:F40"/>
    <mergeCell ref="A48:F48"/>
    <mergeCell ref="A56:B56"/>
    <mergeCell ref="A57:F57"/>
    <mergeCell ref="A58:A59"/>
    <mergeCell ref="B58:B59"/>
    <mergeCell ref="C58:E58"/>
    <mergeCell ref="F58:F59"/>
    <mergeCell ref="A60:F60"/>
    <mergeCell ref="A66:F66"/>
    <mergeCell ref="A69:F69"/>
    <mergeCell ref="A78:F78"/>
    <mergeCell ref="A85:B85"/>
    <mergeCell ref="A86:F86"/>
    <mergeCell ref="A87:A88"/>
    <mergeCell ref="B87:B88"/>
    <mergeCell ref="C87:E87"/>
    <mergeCell ref="F87:F88"/>
    <mergeCell ref="A89:F89"/>
    <mergeCell ref="A94:F94"/>
    <mergeCell ref="A97:F97"/>
    <mergeCell ref="A106:F106"/>
    <mergeCell ref="A114:B114"/>
    <mergeCell ref="A115:F115"/>
    <mergeCell ref="A116:A117"/>
    <mergeCell ref="B116:B117"/>
    <mergeCell ref="C116:E116"/>
    <mergeCell ref="F116:F117"/>
    <mergeCell ref="A118:F118"/>
    <mergeCell ref="A123:F123"/>
    <mergeCell ref="A126:F126"/>
    <mergeCell ref="A135:F135"/>
    <mergeCell ref="A142:B142"/>
    <mergeCell ref="A143:F143"/>
    <mergeCell ref="A144:A145"/>
    <mergeCell ref="B144:B145"/>
    <mergeCell ref="C144:E144"/>
    <mergeCell ref="F144:F145"/>
    <mergeCell ref="A146:F146"/>
    <mergeCell ref="A151:F151"/>
    <mergeCell ref="A154:F154"/>
    <mergeCell ref="A163:F163"/>
    <mergeCell ref="A171:B171"/>
    <mergeCell ref="A172:F172"/>
    <mergeCell ref="A173:A174"/>
    <mergeCell ref="B173:B174"/>
    <mergeCell ref="C173:E173"/>
    <mergeCell ref="F173:F174"/>
    <mergeCell ref="A175:F175"/>
    <mergeCell ref="A181:F181"/>
    <mergeCell ref="A184:F184"/>
    <mergeCell ref="A193:F193"/>
    <mergeCell ref="A201:B201"/>
    <mergeCell ref="A202:F202"/>
    <mergeCell ref="A203:A204"/>
    <mergeCell ref="B203:B204"/>
    <mergeCell ref="C203:E203"/>
    <mergeCell ref="F203:F204"/>
    <mergeCell ref="A205:F205"/>
    <mergeCell ref="A210:F210"/>
    <mergeCell ref="A213:F213"/>
    <mergeCell ref="A222:F222"/>
    <mergeCell ref="A229:B229"/>
    <mergeCell ref="A230:F230"/>
    <mergeCell ref="A231:A232"/>
    <mergeCell ref="B231:B232"/>
    <mergeCell ref="C231:E231"/>
    <mergeCell ref="F231:F232"/>
    <mergeCell ref="A262:F262"/>
    <mergeCell ref="A267:F267"/>
    <mergeCell ref="A270:F270"/>
    <mergeCell ref="A280:F280"/>
    <mergeCell ref="A287:B287"/>
    <mergeCell ref="A233:F233"/>
    <mergeCell ref="A238:F238"/>
    <mergeCell ref="A241:F241"/>
    <mergeCell ref="A250:F250"/>
    <mergeCell ref="A258:B258"/>
    <mergeCell ref="A259:F259"/>
    <mergeCell ref="A260:A261"/>
    <mergeCell ref="B260:B261"/>
    <mergeCell ref="C260:E260"/>
    <mergeCell ref="F260:F261"/>
  </mergeCells>
  <pageMargins left="1.0629921259842521" right="0.55118110236220474" top="0.56999999999999995" bottom="0.67" header="0.41" footer="0.51181102362204722"/>
  <pageSetup paperSize="9" scale="90" orientation="portrait" r:id="rId1"/>
  <rowBreaks count="9" manualBreakCount="9">
    <brk id="28" max="16383" man="1"/>
    <brk id="56" max="16383" man="1"/>
    <brk id="85" max="16383" man="1"/>
    <brk id="114" max="16383" man="1"/>
    <brk id="142" max="16383" man="1"/>
    <brk id="171" max="16383" man="1"/>
    <brk id="201" max="16383" man="1"/>
    <brk id="229" max="16383" man="1"/>
    <brk id="2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Ясли 24 </vt:lpstr>
      <vt:lpstr>Сад 12</vt:lpstr>
      <vt:lpstr>'Сад 12'!Область_печати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Лена</dc:creator>
  <dc:description/>
  <cp:lastModifiedBy>Виталий Валерьевич Павлов</cp:lastModifiedBy>
  <cp:revision>1</cp:revision>
  <cp:lastPrinted>2025-12-04T06:39:11Z</cp:lastPrinted>
  <dcterms:created xsi:type="dcterms:W3CDTF">2020-12-28T14:31:03Z</dcterms:created>
  <dcterms:modified xsi:type="dcterms:W3CDTF">2025-12-18T05:04:37Z</dcterms:modified>
  <dc:language>ru-RU</dc:language>
</cp:coreProperties>
</file>